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929"/>
  <workbookPr/>
  <mc:AlternateContent xmlns:mc="http://schemas.openxmlformats.org/markup-compatibility/2006">
    <mc:Choice Requires="x15">
      <x15ac:absPath xmlns:x15ac="http://schemas.microsoft.com/office/spreadsheetml/2010/11/ac" url="U:\MegaCalc - New header\K-INTDF\"/>
    </mc:Choice>
  </mc:AlternateContent>
  <xr:revisionPtr revIDLastSave="0" documentId="13_ncr:48009_{EA9AC8CB-97B1-48D2-ACBF-07D32792C1F3}" xr6:coauthVersionLast="44" xr6:coauthVersionMax="44" xr10:uidLastSave="{00000000-0000-0000-0000-000000000000}"/>
  <workbookProtection workbookPassword="8E71" lockStructure="1"/>
  <bookViews>
    <workbookView xWindow="-120" yWindow="-120" windowWidth="29040" windowHeight="15840" activeTab="2"/>
  </bookViews>
  <sheets>
    <sheet name="Instructions" sheetId="1" r:id="rId1"/>
    <sheet name="Calc IDF, HMWSDF &amp; LMWSDF" sheetId="3" r:id="rId2"/>
    <sheet name="Summary IDF, HMWSDF &amp; LMWSDF" sheetId="5" r:id="rId3"/>
  </sheets>
  <definedNames>
    <definedName name="Contact_us">Instructions!$D$107</definedName>
    <definedName name="Instructions">Instructions!$A$2</definedName>
    <definedName name="Method">'Calc IDF, HMWSDF &amp; LMWSDF'!$U$3:$U$5</definedName>
    <definedName name="_xlnm.Print_Area" localSheetId="1">'Calc IDF, HMWSDF &amp; LMWSDF'!$B$2:$S$293</definedName>
    <definedName name="_xlnm.Print_Area" localSheetId="0">Instructions!$B$2:$O$109</definedName>
    <definedName name="_xlnm.Print_Area" localSheetId="2">'Summary IDF, HMWSDF &amp; LMWSDF'!$B$2:$O$25</definedName>
    <definedName name="_xlnm.Print_Titles" localSheetId="2">'Summary IDF, HMWSDF &amp; LMWSDF'!$6:$7</definedName>
    <definedName name="use_mega_calculator" localSheetId="2">'Summary IDF, HMWSDF &amp; LMWSDF'!$A$1</definedName>
    <definedName name="use_mega_calculator">'Calc IDF, HMWSDF &amp; LMWSDF'!$A$1</definedName>
  </definedNames>
  <calcPr calcId="18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3" i="3" l="1"/>
  <c r="I23" i="3" s="1"/>
  <c r="F23" i="3"/>
  <c r="G23" i="3" s="1"/>
  <c r="O9" i="3"/>
  <c r="H14" i="3"/>
  <c r="L14" i="3"/>
  <c r="H15" i="3"/>
  <c r="L15" i="3" s="1"/>
  <c r="H16" i="3"/>
  <c r="L16" i="3"/>
  <c r="O10" i="3"/>
  <c r="M10" i="3" s="1"/>
  <c r="M9" i="3"/>
  <c r="D23" i="5"/>
  <c r="D22" i="5"/>
  <c r="D21" i="5"/>
  <c r="E21" i="5" s="1"/>
  <c r="D20" i="5"/>
  <c r="E20" i="5" s="1"/>
  <c r="D19" i="5"/>
  <c r="D18" i="5"/>
  <c r="D17" i="5"/>
  <c r="E17" i="5" s="1"/>
  <c r="D16" i="5"/>
  <c r="E16" i="5" s="1"/>
  <c r="D15" i="5"/>
  <c r="D14" i="5"/>
  <c r="D13" i="5"/>
  <c r="D12" i="5"/>
  <c r="E12" i="5" s="1"/>
  <c r="D11" i="5"/>
  <c r="D10" i="5"/>
  <c r="D9" i="5"/>
  <c r="E9" i="5" s="1"/>
  <c r="D8" i="5"/>
  <c r="E8" i="5" s="1"/>
  <c r="H278" i="3"/>
  <c r="I278" i="3" s="1"/>
  <c r="F278" i="3"/>
  <c r="G278" i="3"/>
  <c r="F261" i="3"/>
  <c r="G261" i="3"/>
  <c r="H261" i="3"/>
  <c r="I261" i="3" s="1"/>
  <c r="H244" i="3"/>
  <c r="I244" i="3"/>
  <c r="F244" i="3"/>
  <c r="G244" i="3" s="1"/>
  <c r="H227" i="3"/>
  <c r="I227" i="3"/>
  <c r="F227" i="3"/>
  <c r="G227" i="3" s="1"/>
  <c r="H210" i="3"/>
  <c r="I210" i="3"/>
  <c r="F210" i="3"/>
  <c r="G210" i="3" s="1"/>
  <c r="F193" i="3"/>
  <c r="G193" i="3"/>
  <c r="H193" i="3"/>
  <c r="I193" i="3"/>
  <c r="H176" i="3"/>
  <c r="I176" i="3"/>
  <c r="F176" i="3"/>
  <c r="G176" i="3" s="1"/>
  <c r="H159" i="3"/>
  <c r="I159" i="3" s="1"/>
  <c r="F159" i="3"/>
  <c r="G159" i="3" s="1"/>
  <c r="H142" i="3"/>
  <c r="I142" i="3"/>
  <c r="F142" i="3"/>
  <c r="G142" i="3"/>
  <c r="H125" i="3"/>
  <c r="I125" i="3" s="1"/>
  <c r="F125" i="3"/>
  <c r="G125" i="3"/>
  <c r="H108" i="3"/>
  <c r="I108" i="3" s="1"/>
  <c r="F108" i="3"/>
  <c r="G108" i="3"/>
  <c r="H91" i="3"/>
  <c r="I91" i="3"/>
  <c r="F91" i="3"/>
  <c r="G91" i="3" s="1"/>
  <c r="F74" i="3"/>
  <c r="G74" i="3" s="1"/>
  <c r="H74" i="3"/>
  <c r="I74" i="3"/>
  <c r="F57" i="3"/>
  <c r="G57" i="3" s="1"/>
  <c r="H57" i="3"/>
  <c r="I57" i="3"/>
  <c r="F40" i="3"/>
  <c r="G40" i="3" s="1"/>
  <c r="H40" i="3"/>
  <c r="I40" i="3" s="1"/>
  <c r="E10" i="5"/>
  <c r="E11" i="5"/>
  <c r="E13" i="5"/>
  <c r="E14" i="5"/>
  <c r="E15" i="5"/>
  <c r="E18" i="5"/>
  <c r="E19" i="5"/>
  <c r="E22" i="5"/>
  <c r="E23" i="5"/>
  <c r="N175" i="3"/>
  <c r="O175" i="3" s="1"/>
  <c r="P175" i="3" s="1"/>
  <c r="Q175" i="3" s="1"/>
  <c r="R175" i="3"/>
  <c r="O125" i="3" l="1"/>
  <c r="P125" i="3" s="1"/>
  <c r="O142" i="3"/>
  <c r="P142" i="3" s="1"/>
  <c r="N277" i="3"/>
  <c r="O277" i="3" s="1"/>
  <c r="N124" i="3"/>
  <c r="O124" i="3" s="1"/>
  <c r="N107" i="3"/>
  <c r="O107" i="3" s="1"/>
  <c r="N226" i="3"/>
  <c r="O226" i="3" s="1"/>
  <c r="N158" i="3"/>
  <c r="O158" i="3" s="1"/>
  <c r="N209" i="3"/>
  <c r="O209" i="3" s="1"/>
  <c r="N90" i="3"/>
  <c r="O90" i="3" s="1"/>
  <c r="N243" i="3"/>
  <c r="O243" i="3" s="1"/>
  <c r="N141" i="3"/>
  <c r="O141" i="3" s="1"/>
  <c r="N260" i="3"/>
  <c r="O260" i="3" s="1"/>
  <c r="N73" i="3"/>
  <c r="O73" i="3" s="1"/>
  <c r="N39" i="3"/>
  <c r="O39" i="3" s="1"/>
  <c r="N192" i="3"/>
  <c r="O192" i="3" s="1"/>
  <c r="O23" i="3"/>
  <c r="P23" i="3" s="1"/>
  <c r="O185" i="3"/>
  <c r="P185" i="3" s="1"/>
  <c r="N22" i="3"/>
  <c r="O22" i="3" s="1"/>
  <c r="N159" i="3"/>
  <c r="N193" i="3"/>
  <c r="O193" i="3" s="1"/>
  <c r="P193" i="3" s="1"/>
  <c r="N23" i="3"/>
  <c r="N210" i="3"/>
  <c r="O210" i="3" s="1"/>
  <c r="P210" i="3" s="1"/>
  <c r="N74" i="3"/>
  <c r="O74" i="3" s="1"/>
  <c r="P74" i="3" s="1"/>
  <c r="N261" i="3"/>
  <c r="O261" i="3" s="1"/>
  <c r="P261" i="3" s="1"/>
  <c r="N125" i="3"/>
  <c r="N108" i="3"/>
  <c r="O108" i="3" s="1"/>
  <c r="P108" i="3" s="1"/>
  <c r="N142" i="3"/>
  <c r="N227" i="3"/>
  <c r="O227" i="3" s="1"/>
  <c r="P227" i="3" s="1"/>
  <c r="N244" i="3"/>
  <c r="N40" i="3"/>
  <c r="O40" i="3" s="1"/>
  <c r="P40" i="3" s="1"/>
  <c r="N278" i="3"/>
  <c r="O278" i="3" s="1"/>
  <c r="P278" i="3" s="1"/>
  <c r="N57" i="3"/>
  <c r="O57" i="3" s="1"/>
  <c r="P57" i="3" s="1"/>
  <c r="N176" i="3"/>
  <c r="O176" i="3" s="1"/>
  <c r="H17" i="3"/>
  <c r="L17" i="3" s="1"/>
  <c r="N91" i="3"/>
  <c r="O91" i="3" s="1"/>
  <c r="P91" i="3" s="1"/>
  <c r="N56" i="3"/>
  <c r="O56" i="3" s="1"/>
  <c r="O244" i="3"/>
  <c r="P244" i="3" s="1"/>
  <c r="O159" i="3"/>
  <c r="P159" i="3" s="1"/>
  <c r="Q227" i="3" l="1"/>
  <c r="R227" i="3" s="1"/>
  <c r="O237" i="3"/>
  <c r="P237" i="3" s="1"/>
  <c r="Q91" i="3"/>
  <c r="R91" i="3" s="1"/>
  <c r="O101" i="3"/>
  <c r="P101" i="3" s="1"/>
  <c r="Q74" i="3"/>
  <c r="R74" i="3" s="1"/>
  <c r="O84" i="3"/>
  <c r="P84" i="3" s="1"/>
  <c r="Q40" i="3"/>
  <c r="R40" i="3" s="1"/>
  <c r="O50" i="3"/>
  <c r="P50" i="3" s="1"/>
  <c r="Q210" i="3"/>
  <c r="R210" i="3" s="1"/>
  <c r="O220" i="3"/>
  <c r="P220" i="3" s="1"/>
  <c r="P176" i="3"/>
  <c r="O177" i="3"/>
  <c r="P177" i="3" s="1"/>
  <c r="Q108" i="3"/>
  <c r="R108" i="3" s="1"/>
  <c r="O118" i="3"/>
  <c r="P118" i="3" s="1"/>
  <c r="P141" i="3"/>
  <c r="O143" i="3"/>
  <c r="P143" i="3" s="1"/>
  <c r="O279" i="3"/>
  <c r="P279" i="3" s="1"/>
  <c r="P277" i="3"/>
  <c r="Q159" i="3"/>
  <c r="R159" i="3" s="1"/>
  <c r="O169" i="3"/>
  <c r="P169" i="3" s="1"/>
  <c r="Q57" i="3"/>
  <c r="R57" i="3" s="1"/>
  <c r="O67" i="3"/>
  <c r="P67" i="3" s="1"/>
  <c r="Q261" i="3"/>
  <c r="R261" i="3" s="1"/>
  <c r="O271" i="3"/>
  <c r="P271" i="3" s="1"/>
  <c r="O203" i="3"/>
  <c r="P203" i="3" s="1"/>
  <c r="Q193" i="3"/>
  <c r="R193" i="3" s="1"/>
  <c r="Q185" i="3"/>
  <c r="R185" i="3" s="1"/>
  <c r="K17" i="5" s="1"/>
  <c r="F17" i="5"/>
  <c r="P73" i="3"/>
  <c r="O75" i="3"/>
  <c r="P75" i="3" s="1"/>
  <c r="P90" i="3"/>
  <c r="O92" i="3"/>
  <c r="P92" i="3" s="1"/>
  <c r="O109" i="3"/>
  <c r="P109" i="3" s="1"/>
  <c r="P107" i="3"/>
  <c r="O152" i="3"/>
  <c r="P152" i="3" s="1"/>
  <c r="Q142" i="3"/>
  <c r="R142" i="3" s="1"/>
  <c r="O254" i="3"/>
  <c r="P254" i="3" s="1"/>
  <c r="Q244" i="3"/>
  <c r="R244" i="3" s="1"/>
  <c r="O288" i="3"/>
  <c r="P288" i="3" s="1"/>
  <c r="Q278" i="3"/>
  <c r="R278" i="3" s="1"/>
  <c r="O33" i="3"/>
  <c r="P33" i="3" s="1"/>
  <c r="Q23" i="3"/>
  <c r="R23" i="3" s="1"/>
  <c r="P260" i="3"/>
  <c r="O262" i="3"/>
  <c r="P262" i="3" s="1"/>
  <c r="P209" i="3"/>
  <c r="O211" i="3"/>
  <c r="P211" i="3" s="1"/>
  <c r="O126" i="3"/>
  <c r="P126" i="3" s="1"/>
  <c r="P124" i="3"/>
  <c r="O135" i="3"/>
  <c r="P135" i="3" s="1"/>
  <c r="Q125" i="3"/>
  <c r="R125" i="3" s="1"/>
  <c r="P56" i="3"/>
  <c r="O58" i="3"/>
  <c r="P58" i="3" s="1"/>
  <c r="K198" i="3"/>
  <c r="O198" i="3" s="1"/>
  <c r="P198" i="3" s="1"/>
  <c r="K62" i="3"/>
  <c r="O62" i="3" s="1"/>
  <c r="P62" i="3" s="1"/>
  <c r="K164" i="3"/>
  <c r="O164" i="3" s="1"/>
  <c r="P164" i="3" s="1"/>
  <c r="K28" i="3"/>
  <c r="O28" i="3" s="1"/>
  <c r="P28" i="3" s="1"/>
  <c r="K96" i="3"/>
  <c r="O96" i="3" s="1"/>
  <c r="P96" i="3" s="1"/>
  <c r="K215" i="3"/>
  <c r="O215" i="3" s="1"/>
  <c r="P215" i="3" s="1"/>
  <c r="K45" i="3"/>
  <c r="O45" i="3" s="1"/>
  <c r="P45" i="3" s="1"/>
  <c r="K181" i="3"/>
  <c r="O181" i="3" s="1"/>
  <c r="P181" i="3" s="1"/>
  <c r="K266" i="3"/>
  <c r="O266" i="3" s="1"/>
  <c r="P266" i="3" s="1"/>
  <c r="K232" i="3"/>
  <c r="O232" i="3" s="1"/>
  <c r="P232" i="3" s="1"/>
  <c r="K283" i="3"/>
  <c r="O283" i="3" s="1"/>
  <c r="P283" i="3" s="1"/>
  <c r="K79" i="3"/>
  <c r="O79" i="3" s="1"/>
  <c r="P79" i="3" s="1"/>
  <c r="K113" i="3"/>
  <c r="O113" i="3" s="1"/>
  <c r="P113" i="3" s="1"/>
  <c r="K130" i="3"/>
  <c r="O130" i="3" s="1"/>
  <c r="P130" i="3" s="1"/>
  <c r="K147" i="3"/>
  <c r="O147" i="3" s="1"/>
  <c r="P147" i="3" s="1"/>
  <c r="K249" i="3"/>
  <c r="O249" i="3" s="1"/>
  <c r="P249" i="3" s="1"/>
  <c r="P192" i="3"/>
  <c r="O194" i="3"/>
  <c r="P194" i="3" s="1"/>
  <c r="P158" i="3"/>
  <c r="O160" i="3"/>
  <c r="P160" i="3" s="1"/>
  <c r="O24" i="3"/>
  <c r="P24" i="3" s="1"/>
  <c r="P22" i="3"/>
  <c r="O41" i="3"/>
  <c r="P41" i="3" s="1"/>
  <c r="P39" i="3"/>
  <c r="P243" i="3"/>
  <c r="O245" i="3"/>
  <c r="P245" i="3" s="1"/>
  <c r="O228" i="3"/>
  <c r="P228" i="3" s="1"/>
  <c r="P226" i="3"/>
  <c r="O168" i="3" l="1"/>
  <c r="P168" i="3" s="1"/>
  <c r="Q158" i="3"/>
  <c r="O153" i="3"/>
  <c r="P153" i="3" s="1"/>
  <c r="Q147" i="3"/>
  <c r="R147" i="3" s="1"/>
  <c r="Q283" i="3"/>
  <c r="R283" i="3" s="1"/>
  <c r="O289" i="3"/>
  <c r="P289" i="3" s="1"/>
  <c r="O51" i="3"/>
  <c r="P51" i="3" s="1"/>
  <c r="Q45" i="3"/>
  <c r="R45" i="3" s="1"/>
  <c r="O170" i="3"/>
  <c r="P170" i="3" s="1"/>
  <c r="Q164" i="3"/>
  <c r="R164" i="3" s="1"/>
  <c r="Q56" i="3"/>
  <c r="O66" i="3"/>
  <c r="P66" i="3" s="1"/>
  <c r="O270" i="3"/>
  <c r="P270" i="3" s="1"/>
  <c r="Q260" i="3"/>
  <c r="Q288" i="3"/>
  <c r="R288" i="3" s="1"/>
  <c r="L23" i="5" s="1"/>
  <c r="G23" i="5"/>
  <c r="Q152" i="3"/>
  <c r="R152" i="3" s="1"/>
  <c r="L15" i="5" s="1"/>
  <c r="G15" i="5"/>
  <c r="Q90" i="3"/>
  <c r="O100" i="3"/>
  <c r="P100" i="3" s="1"/>
  <c r="G22" i="5"/>
  <c r="Q271" i="3"/>
  <c r="R271" i="3" s="1"/>
  <c r="L22" i="5" s="1"/>
  <c r="G16" i="5"/>
  <c r="Q169" i="3"/>
  <c r="R169" i="3" s="1"/>
  <c r="L16" i="5" s="1"/>
  <c r="G9" i="5"/>
  <c r="Q50" i="3"/>
  <c r="R50" i="3" s="1"/>
  <c r="L9" i="5" s="1"/>
  <c r="G12" i="5"/>
  <c r="Q101" i="3"/>
  <c r="R101" i="3" s="1"/>
  <c r="L12" i="5" s="1"/>
  <c r="O32" i="3"/>
  <c r="P32" i="3" s="1"/>
  <c r="Q22" i="3"/>
  <c r="Q130" i="3"/>
  <c r="R130" i="3" s="1"/>
  <c r="O136" i="3"/>
  <c r="P136" i="3" s="1"/>
  <c r="O238" i="3"/>
  <c r="P238" i="3" s="1"/>
  <c r="Q232" i="3"/>
  <c r="R232" i="3" s="1"/>
  <c r="O221" i="3"/>
  <c r="P221" i="3" s="1"/>
  <c r="Q215" i="3"/>
  <c r="R215" i="3" s="1"/>
  <c r="O68" i="3"/>
  <c r="P68" i="3" s="1"/>
  <c r="Q62" i="3"/>
  <c r="R62" i="3" s="1"/>
  <c r="Q107" i="3"/>
  <c r="O117" i="3"/>
  <c r="P117" i="3" s="1"/>
  <c r="O151" i="3"/>
  <c r="P151" i="3" s="1"/>
  <c r="Q141" i="3"/>
  <c r="Q176" i="3"/>
  <c r="O186" i="3"/>
  <c r="P186" i="3" s="1"/>
  <c r="O253" i="3"/>
  <c r="P253" i="3" s="1"/>
  <c r="Q243" i="3"/>
  <c r="O202" i="3"/>
  <c r="P202" i="3" s="1"/>
  <c r="Q192" i="3"/>
  <c r="O119" i="3"/>
  <c r="P119" i="3" s="1"/>
  <c r="Q113" i="3"/>
  <c r="R113" i="3" s="1"/>
  <c r="O272" i="3"/>
  <c r="P272" i="3" s="1"/>
  <c r="Q266" i="3"/>
  <c r="R266" i="3" s="1"/>
  <c r="Q96" i="3"/>
  <c r="R96" i="3" s="1"/>
  <c r="O102" i="3"/>
  <c r="P102" i="3" s="1"/>
  <c r="O204" i="3"/>
  <c r="P204" i="3" s="1"/>
  <c r="Q198" i="3"/>
  <c r="R198" i="3" s="1"/>
  <c r="G14" i="5"/>
  <c r="Q135" i="3"/>
  <c r="R135" i="3" s="1"/>
  <c r="L14" i="5" s="1"/>
  <c r="O219" i="3"/>
  <c r="P219" i="3" s="1"/>
  <c r="Q209" i="3"/>
  <c r="G8" i="5"/>
  <c r="Q33" i="3"/>
  <c r="R33" i="3" s="1"/>
  <c r="L8" i="5" s="1"/>
  <c r="Q254" i="3"/>
  <c r="R254" i="3" s="1"/>
  <c r="L21" i="5" s="1"/>
  <c r="G21" i="5"/>
  <c r="Q73" i="3"/>
  <c r="O83" i="3"/>
  <c r="P83" i="3" s="1"/>
  <c r="Q67" i="3"/>
  <c r="R67" i="3" s="1"/>
  <c r="L10" i="5" s="1"/>
  <c r="G10" i="5"/>
  <c r="O287" i="3"/>
  <c r="P287" i="3" s="1"/>
  <c r="Q277" i="3"/>
  <c r="Q118" i="3"/>
  <c r="R118" i="3" s="1"/>
  <c r="L13" i="5" s="1"/>
  <c r="G13" i="5"/>
  <c r="G19" i="5"/>
  <c r="Q220" i="3"/>
  <c r="R220" i="3" s="1"/>
  <c r="L19" i="5" s="1"/>
  <c r="G11" i="5"/>
  <c r="Q84" i="3"/>
  <c r="R84" i="3" s="1"/>
  <c r="L11" i="5" s="1"/>
  <c r="G20" i="5"/>
  <c r="Q237" i="3"/>
  <c r="R237" i="3" s="1"/>
  <c r="L20" i="5" s="1"/>
  <c r="O236" i="3"/>
  <c r="P236" i="3" s="1"/>
  <c r="Q226" i="3"/>
  <c r="O49" i="3"/>
  <c r="P49" i="3" s="1"/>
  <c r="Q39" i="3"/>
  <c r="Q249" i="3"/>
  <c r="R249" i="3" s="1"/>
  <c r="O255" i="3"/>
  <c r="P255" i="3" s="1"/>
  <c r="Q79" i="3"/>
  <c r="R79" i="3" s="1"/>
  <c r="O85" i="3"/>
  <c r="P85" i="3" s="1"/>
  <c r="Q181" i="3"/>
  <c r="R181" i="3" s="1"/>
  <c r="O187" i="3"/>
  <c r="P187" i="3" s="1"/>
  <c r="Q28" i="3"/>
  <c r="R28" i="3" s="1"/>
  <c r="O34" i="3"/>
  <c r="P34" i="3" s="1"/>
  <c r="Q124" i="3"/>
  <c r="O134" i="3"/>
  <c r="P134" i="3" s="1"/>
  <c r="G18" i="5"/>
  <c r="Q203" i="3"/>
  <c r="R203" i="3" s="1"/>
  <c r="L18" i="5" s="1"/>
  <c r="F14" i="5" l="1"/>
  <c r="Q134" i="3"/>
  <c r="R134" i="3" s="1"/>
  <c r="K14" i="5" s="1"/>
  <c r="O137" i="3"/>
  <c r="P137" i="3" s="1"/>
  <c r="Q187" i="3"/>
  <c r="R187" i="3" s="1"/>
  <c r="M17" i="5" s="1"/>
  <c r="H17" i="5"/>
  <c r="Q255" i="3"/>
  <c r="R255" i="3" s="1"/>
  <c r="M21" i="5" s="1"/>
  <c r="H21" i="5"/>
  <c r="Q228" i="3"/>
  <c r="R228" i="3" s="1"/>
  <c r="R226" i="3"/>
  <c r="R209" i="3"/>
  <c r="Q211" i="3"/>
  <c r="R211" i="3" s="1"/>
  <c r="R192" i="3"/>
  <c r="Q194" i="3"/>
  <c r="R194" i="3" s="1"/>
  <c r="G17" i="5"/>
  <c r="Q186" i="3"/>
  <c r="R186" i="3" s="1"/>
  <c r="L17" i="5" s="1"/>
  <c r="O188" i="3"/>
  <c r="P188" i="3" s="1"/>
  <c r="Q117" i="3"/>
  <c r="R117" i="3" s="1"/>
  <c r="K13" i="5" s="1"/>
  <c r="F13" i="5"/>
  <c r="O120" i="3"/>
  <c r="P120" i="3" s="1"/>
  <c r="Q136" i="3"/>
  <c r="R136" i="3" s="1"/>
  <c r="M14" i="5" s="1"/>
  <c r="H14" i="5"/>
  <c r="Q100" i="3"/>
  <c r="R100" i="3" s="1"/>
  <c r="K12" i="5" s="1"/>
  <c r="F12" i="5"/>
  <c r="O103" i="3"/>
  <c r="P103" i="3" s="1"/>
  <c r="F10" i="5"/>
  <c r="Q66" i="3"/>
  <c r="R66" i="3" s="1"/>
  <c r="K10" i="5" s="1"/>
  <c r="O69" i="3"/>
  <c r="P69" i="3" s="1"/>
  <c r="R124" i="3"/>
  <c r="Q126" i="3"/>
  <c r="R126" i="3" s="1"/>
  <c r="Q236" i="3"/>
  <c r="R236" i="3" s="1"/>
  <c r="K20" i="5" s="1"/>
  <c r="O239" i="3"/>
  <c r="P239" i="3" s="1"/>
  <c r="F20" i="5"/>
  <c r="F19" i="5"/>
  <c r="O222" i="3"/>
  <c r="P222" i="3" s="1"/>
  <c r="Q219" i="3"/>
  <c r="R219" i="3" s="1"/>
  <c r="K19" i="5" s="1"/>
  <c r="H18" i="5"/>
  <c r="Q204" i="3"/>
  <c r="R204" i="3" s="1"/>
  <c r="M18" i="5" s="1"/>
  <c r="H22" i="5"/>
  <c r="Q272" i="3"/>
  <c r="R272" i="3" s="1"/>
  <c r="M22" i="5" s="1"/>
  <c r="F18" i="5"/>
  <c r="O205" i="3"/>
  <c r="P205" i="3" s="1"/>
  <c r="Q202" i="3"/>
  <c r="R202" i="3" s="1"/>
  <c r="K18" i="5" s="1"/>
  <c r="R176" i="3"/>
  <c r="Q177" i="3"/>
  <c r="R177" i="3" s="1"/>
  <c r="R107" i="3"/>
  <c r="Q109" i="3"/>
  <c r="R109" i="3" s="1"/>
  <c r="H19" i="5"/>
  <c r="Q221" i="3"/>
  <c r="R221" i="3" s="1"/>
  <c r="M19" i="5" s="1"/>
  <c r="R90" i="3"/>
  <c r="Q92" i="3"/>
  <c r="R92" i="3" s="1"/>
  <c r="R56" i="3"/>
  <c r="Q58" i="3"/>
  <c r="R58" i="3" s="1"/>
  <c r="H9" i="5"/>
  <c r="Q51" i="3"/>
  <c r="R51" i="3" s="1"/>
  <c r="M9" i="5" s="1"/>
  <c r="Q153" i="3"/>
  <c r="R153" i="3" s="1"/>
  <c r="M15" i="5" s="1"/>
  <c r="H15" i="5"/>
  <c r="H8" i="5"/>
  <c r="Q34" i="3"/>
  <c r="R34" i="3" s="1"/>
  <c r="M8" i="5" s="1"/>
  <c r="Q85" i="3"/>
  <c r="R85" i="3" s="1"/>
  <c r="M11" i="5" s="1"/>
  <c r="H11" i="5"/>
  <c r="R39" i="3"/>
  <c r="Q41" i="3"/>
  <c r="R41" i="3" s="1"/>
  <c r="R277" i="3"/>
  <c r="Q279" i="3"/>
  <c r="R279" i="3" s="1"/>
  <c r="F11" i="5"/>
  <c r="Q83" i="3"/>
  <c r="R83" i="3" s="1"/>
  <c r="K11" i="5" s="1"/>
  <c r="O86" i="3"/>
  <c r="P86" i="3" s="1"/>
  <c r="Q102" i="3"/>
  <c r="R102" i="3" s="1"/>
  <c r="M12" i="5" s="1"/>
  <c r="H12" i="5"/>
  <c r="R243" i="3"/>
  <c r="Q245" i="3"/>
  <c r="R245" i="3" s="1"/>
  <c r="R141" i="3"/>
  <c r="Q143" i="3"/>
  <c r="R143" i="3" s="1"/>
  <c r="R22" i="3"/>
  <c r="Q24" i="3"/>
  <c r="R24" i="3" s="1"/>
  <c r="R260" i="3"/>
  <c r="Q262" i="3"/>
  <c r="R262" i="3" s="1"/>
  <c r="Q289" i="3"/>
  <c r="R289" i="3" s="1"/>
  <c r="M23" i="5" s="1"/>
  <c r="H23" i="5"/>
  <c r="R158" i="3"/>
  <c r="Q160" i="3"/>
  <c r="R160" i="3" s="1"/>
  <c r="Q49" i="3"/>
  <c r="R49" i="3" s="1"/>
  <c r="K9" i="5" s="1"/>
  <c r="O52" i="3"/>
  <c r="P52" i="3" s="1"/>
  <c r="F9" i="5"/>
  <c r="Q287" i="3"/>
  <c r="R287" i="3" s="1"/>
  <c r="K23" i="5" s="1"/>
  <c r="F23" i="5"/>
  <c r="O290" i="3"/>
  <c r="P290" i="3" s="1"/>
  <c r="R73" i="3"/>
  <c r="Q75" i="3"/>
  <c r="R75" i="3" s="1"/>
  <c r="Q119" i="3"/>
  <c r="R119" i="3" s="1"/>
  <c r="M13" i="5" s="1"/>
  <c r="H13" i="5"/>
  <c r="O256" i="3"/>
  <c r="P256" i="3" s="1"/>
  <c r="Q253" i="3"/>
  <c r="R253" i="3" s="1"/>
  <c r="K21" i="5" s="1"/>
  <c r="F21" i="5"/>
  <c r="F15" i="5"/>
  <c r="Q151" i="3"/>
  <c r="R151" i="3" s="1"/>
  <c r="K15" i="5" s="1"/>
  <c r="O154" i="3"/>
  <c r="P154" i="3" s="1"/>
  <c r="Q68" i="3"/>
  <c r="R68" i="3" s="1"/>
  <c r="M10" i="5" s="1"/>
  <c r="H10" i="5"/>
  <c r="Q238" i="3"/>
  <c r="R238" i="3" s="1"/>
  <c r="M20" i="5" s="1"/>
  <c r="H20" i="5"/>
  <c r="F8" i="5"/>
  <c r="Q32" i="3"/>
  <c r="R32" i="3" s="1"/>
  <c r="K8" i="5" s="1"/>
  <c r="O35" i="3"/>
  <c r="P35" i="3" s="1"/>
  <c r="Q270" i="3"/>
  <c r="R270" i="3" s="1"/>
  <c r="K22" i="5" s="1"/>
  <c r="O273" i="3"/>
  <c r="P273" i="3" s="1"/>
  <c r="F22" i="5"/>
  <c r="Q170" i="3"/>
  <c r="R170" i="3" s="1"/>
  <c r="M16" i="5" s="1"/>
  <c r="H16" i="5"/>
  <c r="O171" i="3"/>
  <c r="P171" i="3" s="1"/>
  <c r="Q168" i="3"/>
  <c r="R168" i="3" s="1"/>
  <c r="K16" i="5" s="1"/>
  <c r="F16" i="5"/>
  <c r="I8" i="5" l="1"/>
  <c r="Q35" i="3"/>
  <c r="R35" i="3" s="1"/>
  <c r="N8" i="5" s="1"/>
  <c r="I21" i="5"/>
  <c r="Q256" i="3"/>
  <c r="R256" i="3" s="1"/>
  <c r="N21" i="5" s="1"/>
  <c r="Q103" i="3"/>
  <c r="R103" i="3" s="1"/>
  <c r="N12" i="5" s="1"/>
  <c r="I12" i="5"/>
  <c r="Q188" i="3"/>
  <c r="R188" i="3" s="1"/>
  <c r="N17" i="5" s="1"/>
  <c r="I17" i="5"/>
  <c r="Q290" i="3"/>
  <c r="R290" i="3" s="1"/>
  <c r="N23" i="5" s="1"/>
  <c r="I23" i="5"/>
  <c r="Q52" i="3"/>
  <c r="R52" i="3" s="1"/>
  <c r="N9" i="5" s="1"/>
  <c r="I9" i="5"/>
  <c r="Q86" i="3"/>
  <c r="R86" i="3" s="1"/>
  <c r="N11" i="5" s="1"/>
  <c r="I11" i="5"/>
  <c r="Q239" i="3"/>
  <c r="R239" i="3" s="1"/>
  <c r="N20" i="5" s="1"/>
  <c r="I20" i="5"/>
  <c r="Q69" i="3"/>
  <c r="R69" i="3" s="1"/>
  <c r="N10" i="5" s="1"/>
  <c r="I10" i="5"/>
  <c r="I13" i="5"/>
  <c r="Q120" i="3"/>
  <c r="R120" i="3" s="1"/>
  <c r="N13" i="5" s="1"/>
  <c r="I14" i="5"/>
  <c r="Q137" i="3"/>
  <c r="R137" i="3" s="1"/>
  <c r="N14" i="5" s="1"/>
  <c r="I16" i="5"/>
  <c r="Q171" i="3"/>
  <c r="R171" i="3" s="1"/>
  <c r="N16" i="5" s="1"/>
  <c r="I22" i="5"/>
  <c r="Q273" i="3"/>
  <c r="R273" i="3" s="1"/>
  <c r="N22" i="5" s="1"/>
  <c r="Q222" i="3"/>
  <c r="R222" i="3" s="1"/>
  <c r="N19" i="5" s="1"/>
  <c r="I19" i="5"/>
  <c r="Q154" i="3"/>
  <c r="R154" i="3" s="1"/>
  <c r="N15" i="5" s="1"/>
  <c r="I15" i="5"/>
  <c r="Q205" i="3"/>
  <c r="R205" i="3" s="1"/>
  <c r="N18" i="5" s="1"/>
  <c r="I18" i="5"/>
</calcChain>
</file>

<file path=xl/sharedStrings.xml><?xml version="1.0" encoding="utf-8"?>
<sst xmlns="http://schemas.openxmlformats.org/spreadsheetml/2006/main" count="924" uniqueCount="75">
  <si>
    <t>Sample identifier</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</si>
  <si>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</si>
  <si>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</si>
  <si>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</si>
  <si>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</si>
  <si>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</si>
  <si>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</si>
  <si>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</si>
  <si>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</si>
  <si>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</si>
  <si>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r>
      <t>Welcome to Megazyme</t>
    </r>
    <r>
      <rPr>
        <sz val="12"/>
        <rFont val="Gill Sans MT"/>
        <family val="2"/>
      </rPr>
      <t xml:space="preserve"> </t>
    </r>
  </si>
  <si>
    <r>
      <t>Instructions for Use of Mega-Calc</t>
    </r>
    <r>
      <rPr>
        <vertAlign val="superscript"/>
        <sz val="12"/>
        <rFont val="Gill Sans MT"/>
        <family val="2"/>
      </rPr>
      <t>TM</t>
    </r>
  </si>
  <si>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</si>
  <si>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</si>
  <si>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t xml:space="preserve">Sample weights </t>
  </si>
  <si>
    <t xml:space="preserve">Residue weights </t>
  </si>
  <si>
    <t>Protein</t>
  </si>
  <si>
    <t>Ash</t>
  </si>
  <si>
    <t>% w/w</t>
  </si>
  <si>
    <t>Blank</t>
  </si>
  <si>
    <t/>
  </si>
  <si>
    <t>IDF</t>
  </si>
  <si>
    <t>HMWSDF</t>
  </si>
  <si>
    <t>PA-IS</t>
  </si>
  <si>
    <t>PA-Glu</t>
  </si>
  <si>
    <t>mg/100g</t>
  </si>
  <si>
    <t>PA-LMWSDF</t>
  </si>
  <si>
    <t>LMWSDF</t>
  </si>
  <si>
    <t>DF (mg/100g)</t>
  </si>
  <si>
    <t>Dietary Fibre  Fraction</t>
  </si>
  <si>
    <t>IDF + HMWSDF</t>
  </si>
  <si>
    <t>Total DF</t>
  </si>
  <si>
    <t>LC Values (Internal Standard Method)</t>
  </si>
  <si>
    <t>Deionization method</t>
  </si>
  <si>
    <t>Manual</t>
  </si>
  <si>
    <r>
      <t>M1</t>
    </r>
    <r>
      <rPr>
        <b/>
        <vertAlign val="subscript"/>
        <sz val="10"/>
        <rFont val="Gill Sans MT"/>
        <family val="2"/>
      </rPr>
      <t xml:space="preserve"> </t>
    </r>
    <r>
      <rPr>
        <b/>
        <sz val="10"/>
        <rFont val="Gill Sans MT"/>
        <family val="2"/>
      </rPr>
      <t>(g)</t>
    </r>
  </si>
  <si>
    <r>
      <t>M2</t>
    </r>
    <r>
      <rPr>
        <b/>
        <vertAlign val="subscript"/>
        <sz val="10"/>
        <rFont val="Gill Sans MT"/>
        <family val="2"/>
      </rPr>
      <t xml:space="preserve"> </t>
    </r>
    <r>
      <rPr>
        <b/>
        <sz val="10"/>
        <rFont val="Gill Sans MT"/>
        <family val="2"/>
      </rPr>
      <t>(g)</t>
    </r>
  </si>
  <si>
    <r>
      <t>Mega-Calc</t>
    </r>
    <r>
      <rPr>
        <b/>
        <u/>
        <vertAlign val="superscript"/>
        <sz val="11"/>
        <rFont val="Gill Sans MT"/>
        <family val="2"/>
      </rPr>
      <t>TM</t>
    </r>
    <r>
      <rPr>
        <b/>
        <u/>
        <sz val="11"/>
        <rFont val="Gill Sans MT"/>
        <family val="2"/>
      </rPr>
      <t xml:space="preserve"> - Internal Standard (IDF, HMWSDF &amp; LMWSDF) Method</t>
    </r>
  </si>
  <si>
    <t>Definitions:</t>
  </si>
  <si>
    <t>TDF</t>
  </si>
  <si>
    <t>Rf</t>
  </si>
  <si>
    <t>Blank weight</t>
  </si>
  <si>
    <t>mg</t>
  </si>
  <si>
    <t>BR1 (mg)</t>
  </si>
  <si>
    <t>BR2 (mg)</t>
  </si>
  <si>
    <r>
      <t>P</t>
    </r>
    <r>
      <rPr>
        <b/>
        <vertAlign val="subscript"/>
        <sz val="10"/>
        <rFont val="Gill Sans MT"/>
        <family val="2"/>
      </rPr>
      <t>B</t>
    </r>
    <r>
      <rPr>
        <b/>
        <sz val="10"/>
        <rFont val="Gill Sans MT"/>
        <family val="2"/>
      </rPr>
      <t xml:space="preserve"> (mg)</t>
    </r>
  </si>
  <si>
    <r>
      <t>A</t>
    </r>
    <r>
      <rPr>
        <b/>
        <vertAlign val="subscript"/>
        <sz val="10"/>
        <rFont val="Gill Sans MT"/>
        <family val="2"/>
      </rPr>
      <t>B</t>
    </r>
    <r>
      <rPr>
        <b/>
        <sz val="10"/>
        <rFont val="Gill Sans MT"/>
        <family val="2"/>
      </rPr>
      <t xml:space="preserve"> (mg)</t>
    </r>
  </si>
  <si>
    <r>
      <t>R1</t>
    </r>
    <r>
      <rPr>
        <b/>
        <vertAlign val="subscript"/>
        <sz val="10"/>
        <rFont val="Gill Sans MT"/>
        <family val="2"/>
      </rPr>
      <t xml:space="preserve"> </t>
    </r>
    <r>
      <rPr>
        <b/>
        <sz val="10"/>
        <rFont val="Gill Sans MT"/>
        <family val="2"/>
      </rPr>
      <t>(mg)</t>
    </r>
  </si>
  <si>
    <r>
      <t>R2</t>
    </r>
    <r>
      <rPr>
        <b/>
        <vertAlign val="subscript"/>
        <sz val="10"/>
        <rFont val="Gill Sans MT"/>
        <family val="2"/>
      </rPr>
      <t xml:space="preserve"> </t>
    </r>
    <r>
      <rPr>
        <b/>
        <sz val="10"/>
        <rFont val="Gill Sans MT"/>
        <family val="2"/>
      </rPr>
      <t>(mg)</t>
    </r>
  </si>
  <si>
    <r>
      <t>P</t>
    </r>
    <r>
      <rPr>
        <b/>
        <vertAlign val="subscript"/>
        <sz val="10"/>
        <rFont val="Gill Sans MT"/>
        <family val="2"/>
      </rPr>
      <t xml:space="preserve"> </t>
    </r>
    <r>
      <rPr>
        <b/>
        <sz val="10"/>
        <rFont val="Gill Sans MT"/>
        <family val="2"/>
      </rPr>
      <t>(mg)</t>
    </r>
  </si>
  <si>
    <r>
      <t>A</t>
    </r>
    <r>
      <rPr>
        <b/>
        <sz val="10"/>
        <rFont val="Gill Sans MT"/>
        <family val="2"/>
      </rPr>
      <t xml:space="preserve"> (mg)</t>
    </r>
  </si>
  <si>
    <t>(= HMWDF)</t>
  </si>
  <si>
    <t>Inline</t>
  </si>
  <si>
    <r>
      <t xml:space="preserve">A </t>
    </r>
    <r>
      <rPr>
        <b/>
        <sz val="10"/>
        <rFont val="Gill Sans MT"/>
        <family val="2"/>
      </rPr>
      <t>(mg)</t>
    </r>
  </si>
  <si>
    <t>Sample batch details</t>
  </si>
  <si>
    <t>Blank Values (IDF and HMWSDF)</t>
  </si>
  <si>
    <t>M1 or M2 (g)</t>
  </si>
  <si>
    <t>Sample Summary</t>
  </si>
  <si>
    <t>Blank Values</t>
  </si>
  <si>
    <t>LMWSDF (LC Values)</t>
  </si>
  <si>
    <t>IDF &amp; HMWSDF Values</t>
  </si>
  <si>
    <t>Determined Dietary Fibre Values</t>
  </si>
  <si>
    <t>Wt-Glu</t>
  </si>
  <si>
    <t>Wt-IS</t>
  </si>
  <si>
    <t>PA-IS-SAMP</t>
  </si>
  <si>
    <t>Average Rf</t>
  </si>
  <si>
    <t xml:space="preserve">Wt-IS-SAMP </t>
  </si>
  <si>
    <t>Wt-IS-SAMP</t>
  </si>
  <si>
    <t>Response Factor (LC for LMWSDF; Internal Standard Method)</t>
  </si>
  <si>
    <t>Response Factor (Rf)</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</si>
  <si>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in calculating the concentration of dietary fibre from raw absorbance data. The equations from which these calculations are derived can be found on page 17 of the Megazyme "Integrated Total Dietary Fibre Assay Procedure" kit booklet (K-INTDF).</t>
    </r>
  </si>
  <si>
    <r>
      <t>Blank (B, mg) = [BR1 + BR2] / 2 – P</t>
    </r>
    <r>
      <rPr>
        <b/>
        <vertAlign val="subscript"/>
        <sz val="11"/>
        <rFont val="Gill Sans MT"/>
        <family val="2"/>
      </rPr>
      <t>B</t>
    </r>
    <r>
      <rPr>
        <b/>
        <sz val="11"/>
        <rFont val="Gill Sans MT"/>
        <family val="2"/>
      </rPr>
      <t xml:space="preserve"> – A</t>
    </r>
    <r>
      <rPr>
        <b/>
        <vertAlign val="subscript"/>
        <sz val="11"/>
        <rFont val="Gill Sans MT"/>
        <family val="2"/>
      </rPr>
      <t>B</t>
    </r>
    <r>
      <rPr>
        <sz val="11"/>
        <rFont val="Gill Sans MT"/>
        <family val="2"/>
      </rPr>
      <t xml:space="preserve">
BR1 and BR2 = residue mass (mg) for duplicate IDF or HMWSDF determinations respectively
The calculator will automatically take an average value of BR1 and BR2 and use this in the calculation
AB = mass (mg) of ash in BR1; PB = mass (mg) of protein in BR2
</t>
    </r>
    <r>
      <rPr>
        <b/>
        <sz val="11"/>
        <rFont val="Gill Sans MT"/>
        <family val="2"/>
      </rPr>
      <t>Response factor (Rf) = (PA-IS) / (PA-Glu )  x  (Wt-Glu) / (Wt-IS)</t>
    </r>
    <r>
      <rPr>
        <sz val="11"/>
        <rFont val="Gill Sans MT"/>
        <family val="2"/>
      </rPr>
      <t xml:space="preserve">
PA-Glu = peak area D-glucose; PA-IS = peak area internal standard (D-sorbitol) 
Wt-Glu = mass of D-glucose (mg) contained in 1 mL of standard (5, 10 or 20 mg) 
Wt-IS = mass of internal standard (mg) contained in 1 mL of standard (10 mg of D-sorbitol)
</t>
    </r>
    <r>
      <rPr>
        <b/>
        <sz val="11"/>
        <rFont val="Gill Sans MT"/>
        <family val="2"/>
      </rPr>
      <t>IDF or HMWSDF (mg/100g) = [(R1 + R2) / 2 - P - A - B] / (M1 + M2) / 2] x 100
IDF or HMWSDF (% w/w) = IDF or HMWSDF (mg/100g)/1000</t>
    </r>
    <r>
      <rPr>
        <sz val="11"/>
        <rFont val="Gill Sans MT"/>
        <family val="2"/>
      </rPr>
      <t xml:space="preserve">
M1 = Test portion mass 1 in g; M2 = test portion mass 2 in g
R1 = residue mass 1 from M1 (mg) of IDF or HMWSDF
R2 = residue mass 2 from M2 (mg) of IDF or HMWSDF
A = ash mass (mg) for R1 of IDF or HMWSDF
P = protein mass (mg) for R2 of IDF or HMWSDF
where:
                for IDF, the R, P, A, B, and M values relate to the IDF analysis.
                for HMWSDF, the R, P, A, B, and M values relate to the HMWSDF analysis
</t>
    </r>
    <r>
      <rPr>
        <b/>
        <sz val="11"/>
        <rFont val="Gill Sans MT"/>
        <family val="2"/>
      </rPr>
      <t>LMWSDF (mg/100g) = Rf x (Wt-IS-SAMP, mg) x (PA LMWSDF)/(PA-IS-SAMP) x 100/M
LMWSDF (% w/w) = LMWSDF (mg/100g)/1000</t>
    </r>
    <r>
      <rPr>
        <sz val="11"/>
        <rFont val="Gill Sans MT"/>
        <family val="2"/>
      </rPr>
      <t xml:space="preserve">
Wt-IS-SAMP is mass of internal standard (D-sorbitol) added to the sample solution (100 mg)
PA-LMWSDF is the peak area of the low molecular weight dietary fibre
PA-IS-SAMP is the peak area of the internal standard in each sample solution
100 is factor to convert to 100 g of sample
M is the test portion mass (g) M1 or M2 of the sample whose filtrate was concentrated and analyzed by LC.
</t>
    </r>
    <r>
      <rPr>
        <b/>
        <sz val="11"/>
        <rFont val="Gill Sans MT"/>
        <family val="2"/>
      </rPr>
      <t>HMWDF = IDF + HMWSDF
TOTAL DIETARY FIBRE = IDF + HMWSDF + LMWSDF</t>
    </r>
  </si>
  <si>
    <t>Megazyme Knowledge Base</t>
  </si>
  <si>
    <t>Customer Support</t>
  </si>
  <si>
    <t>K-INTDF 02_09/19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</si>
</sst>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82" formatCode="0.0000"/>
    <numFmt numFmtId="186" formatCode="0.000"/>
    <numFmt numFmtId="188" formatCode="0.000000"/>
  </numFmts>
  <fonts count="26" x14ac:knownFonts="1">
    <font>
      <sz val="10"/>
      <name val="Arial"/>
    </font>
    <font>
      <sz val="10"/>
      <name val="Gill Sans MT"/>
      <family val="2"/>
    </font>
    <font>
      <b/>
      <sz val="10"/>
      <name val="Gill Sans MT"/>
      <family val="2"/>
    </font>
    <font>
      <b/>
      <vertAlign val="subscript"/>
      <sz val="10"/>
      <name val="Gill Sans MT"/>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11"/>
      <name val="Gill Sans MT"/>
      <family val="2"/>
    </font>
    <font>
      <vertAlign val="superscript"/>
      <sz val="11"/>
      <name val="Gill Sans MT"/>
      <family val="2"/>
    </font>
    <font>
      <sz val="11"/>
      <name val="Arial"/>
      <family val="2"/>
    </font>
    <font>
      <b/>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b/>
      <sz val="10"/>
      <color indexed="63"/>
      <name val="Gill Sans MT"/>
      <family val="2"/>
    </font>
    <font>
      <sz val="10"/>
      <color indexed="63"/>
      <name val="Gill Sans MT"/>
      <family val="2"/>
    </font>
    <font>
      <b/>
      <u/>
      <sz val="11"/>
      <color indexed="17"/>
      <name val="Times New Roman"/>
      <family val="1"/>
    </font>
    <font>
      <b/>
      <u/>
      <vertAlign val="superscript"/>
      <sz val="11"/>
      <name val="Gill Sans MT"/>
      <family val="2"/>
    </font>
    <font>
      <b/>
      <u/>
      <sz val="11"/>
      <name val="Gill Sans MT"/>
      <family val="2"/>
    </font>
    <font>
      <b/>
      <sz val="10"/>
      <color indexed="57"/>
      <name val="Gill Sans MT"/>
      <family val="2"/>
    </font>
    <font>
      <sz val="11"/>
      <color indexed="12"/>
      <name val="Gill Sans MT"/>
      <family val="2"/>
    </font>
    <font>
      <b/>
      <u/>
      <sz val="10"/>
      <color indexed="63"/>
      <name val="Gill Sans MT"/>
      <family val="2"/>
    </font>
    <font>
      <b/>
      <vertAlign val="subscript"/>
      <sz val="11"/>
      <name val="Gill Sans MT"/>
      <family val="2"/>
    </font>
    <font>
      <u/>
      <sz val="11"/>
      <color indexed="12"/>
      <name val="Arial"/>
      <family val="2"/>
    </font>
  </fonts>
  <fills count="6">
    <fill>
      <patternFill patternType="none"/>
    </fill>
    <fill>
      <patternFill patternType="gray125"/>
    </fill>
    <fill>
      <patternFill patternType="solid">
        <fgColor indexed="57"/>
        <bgColor indexed="64"/>
      </patternFill>
    </fill>
    <fill>
      <patternFill patternType="solid">
        <fgColor indexed="9"/>
        <bgColor indexed="64"/>
      </patternFill>
    </fill>
    <fill>
      <patternFill patternType="solid">
        <fgColor indexed="44"/>
        <bgColor indexed="64"/>
      </patternFill>
    </fill>
    <fill>
      <patternFill patternType="solid">
        <fgColor indexed="5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209">
    <xf numFmtId="0" fontId="0" fillId="0" borderId="0" xfId="0"/>
    <xf numFmtId="0" fontId="1" fillId="2" borderId="0" xfId="0" applyFont="1" applyFill="1" applyBorder="1" applyProtection="1"/>
    <xf numFmtId="0" fontId="1" fillId="0" borderId="0" xfId="0" applyFont="1" applyProtection="1"/>
    <xf numFmtId="0" fontId="1" fillId="3" borderId="0" xfId="0" applyFont="1" applyFill="1" applyBorder="1" applyProtection="1"/>
    <xf numFmtId="0" fontId="5" fillId="3" borderId="0" xfId="0" applyFont="1" applyFill="1" applyBorder="1" applyAlignment="1" applyProtection="1">
      <alignment horizontal="left" vertical="top"/>
    </xf>
    <xf numFmtId="0" fontId="1" fillId="3" borderId="0" xfId="0" applyFont="1" applyFill="1" applyProtection="1"/>
    <xf numFmtId="0" fontId="2" fillId="3" borderId="1" xfId="0" applyFont="1" applyFill="1" applyBorder="1" applyAlignment="1" applyProtection="1">
      <alignment horizontal="left" vertical="top" wrapText="1"/>
    </xf>
    <xf numFmtId="0" fontId="1" fillId="2" borderId="0" xfId="0" applyFont="1" applyFill="1" applyBorder="1" applyAlignment="1" applyProtection="1">
      <alignment horizontal="left"/>
    </xf>
    <xf numFmtId="0" fontId="1" fillId="3" borderId="0" xfId="0" applyFont="1" applyFill="1" applyBorder="1" applyAlignment="1" applyProtection="1">
      <alignment horizontal="left"/>
    </xf>
    <xf numFmtId="0" fontId="1" fillId="3" borderId="0" xfId="0" applyFont="1" applyFill="1" applyAlignment="1" applyProtection="1">
      <alignment horizontal="left"/>
    </xf>
    <xf numFmtId="0" fontId="2" fillId="3" borderId="0" xfId="0" quotePrefix="1" applyFont="1" applyFill="1" applyBorder="1" applyAlignment="1" applyProtection="1">
      <alignment horizontal="center" vertical="top" wrapText="1"/>
    </xf>
    <xf numFmtId="182" fontId="1" fillId="3" borderId="0" xfId="0" applyNumberFormat="1" applyFont="1" applyFill="1" applyBorder="1" applyAlignment="1" applyProtection="1">
      <alignment horizontal="left"/>
    </xf>
    <xf numFmtId="182" fontId="1" fillId="3" borderId="0" xfId="0" applyNumberFormat="1" applyFont="1" applyFill="1" applyBorder="1" applyAlignment="1" applyProtection="1">
      <alignment horizontal="right"/>
    </xf>
    <xf numFmtId="0" fontId="1" fillId="2" borderId="0" xfId="0" applyFont="1" applyFill="1" applyBorder="1" applyAlignment="1" applyProtection="1"/>
    <xf numFmtId="0" fontId="1" fillId="0" borderId="0" xfId="0" applyFont="1" applyBorder="1" applyAlignment="1" applyProtection="1"/>
    <xf numFmtId="0" fontId="1" fillId="3" borderId="0" xfId="0" applyFont="1" applyFill="1" applyBorder="1" applyAlignment="1" applyProtection="1">
      <alignment wrapText="1"/>
    </xf>
    <xf numFmtId="0" fontId="1" fillId="3" borderId="0" xfId="0" applyFont="1" applyFill="1" applyAlignment="1" applyProtection="1">
      <alignment wrapText="1"/>
    </xf>
    <xf numFmtId="0" fontId="7" fillId="3" borderId="0" xfId="0" applyFont="1" applyFill="1" applyBorder="1" applyAlignment="1" applyProtection="1">
      <alignment horizontal="left" vertical="top"/>
    </xf>
    <xf numFmtId="182" fontId="8" fillId="3" borderId="0" xfId="0" applyNumberFormat="1" applyFont="1" applyFill="1" applyBorder="1" applyAlignment="1" applyProtection="1">
      <alignment horizontal="right"/>
    </xf>
    <xf numFmtId="0" fontId="8" fillId="3" borderId="0" xfId="0" applyFont="1" applyFill="1" applyAlignment="1" applyProtection="1">
      <alignment wrapText="1"/>
    </xf>
    <xf numFmtId="0" fontId="8" fillId="3" borderId="0" xfId="0" applyFont="1" applyFill="1" applyAlignment="1" applyProtection="1"/>
    <xf numFmtId="0" fontId="13" fillId="0" borderId="0" xfId="0" applyFont="1" applyAlignment="1" applyProtection="1"/>
    <xf numFmtId="0" fontId="8" fillId="3" borderId="0" xfId="0" applyFont="1" applyFill="1" applyProtection="1"/>
    <xf numFmtId="0" fontId="11" fillId="3" borderId="0" xfId="0" applyFont="1" applyFill="1" applyProtection="1"/>
    <xf numFmtId="0" fontId="2" fillId="3" borderId="0" xfId="0" applyFont="1" applyFill="1" applyBorder="1" applyProtection="1"/>
    <xf numFmtId="0" fontId="11" fillId="3" borderId="0" xfId="0" applyFont="1" applyFill="1" applyBorder="1" applyAlignment="1" applyProtection="1">
      <alignment horizontal="left"/>
    </xf>
    <xf numFmtId="0" fontId="13" fillId="3" borderId="0" xfId="0" applyFont="1" applyFill="1" applyProtection="1"/>
    <xf numFmtId="0" fontId="10" fillId="3" borderId="0" xfId="0" applyFont="1" applyFill="1" applyAlignment="1" applyProtection="1">
      <alignment wrapText="1"/>
    </xf>
    <xf numFmtId="0" fontId="14" fillId="3" borderId="0" xfId="1" applyFont="1" applyFill="1" applyAlignment="1" applyProtection="1"/>
    <xf numFmtId="0" fontId="8" fillId="3" borderId="0" xfId="1" applyFont="1" applyFill="1" applyAlignment="1" applyProtection="1">
      <alignment wrapText="1"/>
    </xf>
    <xf numFmtId="0" fontId="13" fillId="3" borderId="0" xfId="0" applyFont="1" applyFill="1" applyAlignment="1" applyProtection="1"/>
    <xf numFmtId="0" fontId="1" fillId="2" borderId="0" xfId="0" applyFont="1" applyFill="1" applyProtection="1"/>
    <xf numFmtId="0" fontId="1" fillId="3" borderId="0" xfId="0" applyFont="1" applyFill="1" applyBorder="1" applyAlignment="1" applyProtection="1">
      <alignment horizontal="center"/>
    </xf>
    <xf numFmtId="182" fontId="1" fillId="3" borderId="0" xfId="0" applyNumberFormat="1" applyFont="1" applyFill="1" applyBorder="1" applyProtection="1"/>
    <xf numFmtId="0" fontId="1" fillId="2" borderId="0" xfId="0" applyFont="1" applyFill="1" applyBorder="1" applyAlignment="1" applyProtection="1">
      <alignment horizontal="left" vertical="top" wrapText="1"/>
    </xf>
    <xf numFmtId="0" fontId="1" fillId="3" borderId="0" xfId="0" applyFont="1" applyFill="1" applyBorder="1" applyAlignment="1" applyProtection="1">
      <alignment horizontal="left" vertical="top" wrapText="1"/>
    </xf>
    <xf numFmtId="0" fontId="2" fillId="3" borderId="0" xfId="0" applyFont="1" applyFill="1" applyBorder="1" applyAlignment="1" applyProtection="1">
      <alignment horizontal="left" vertical="top" wrapText="1"/>
    </xf>
    <xf numFmtId="182" fontId="1" fillId="3" borderId="2" xfId="0" applyNumberFormat="1" applyFont="1" applyFill="1" applyBorder="1" applyProtection="1"/>
    <xf numFmtId="182" fontId="1" fillId="2" borderId="0" xfId="0" applyNumberFormat="1" applyFont="1" applyFill="1" applyProtection="1"/>
    <xf numFmtId="182" fontId="1" fillId="3" borderId="0" xfId="0" applyNumberFormat="1" applyFont="1" applyFill="1" applyBorder="1" applyAlignment="1" applyProtection="1">
      <alignment horizontal="center"/>
    </xf>
    <xf numFmtId="0" fontId="2" fillId="3" borderId="0" xfId="0" applyFont="1" applyFill="1" applyBorder="1" applyAlignment="1" applyProtection="1">
      <alignment horizontal="right"/>
    </xf>
    <xf numFmtId="182" fontId="1" fillId="3" borderId="1" xfId="0" applyNumberFormat="1" applyFont="1" applyFill="1" applyBorder="1" applyAlignment="1" applyProtection="1">
      <alignment horizontal="right"/>
    </xf>
    <xf numFmtId="182" fontId="1" fillId="4" borderId="2" xfId="0" applyNumberFormat="1" applyFont="1" applyFill="1" applyBorder="1" applyProtection="1"/>
    <xf numFmtId="2" fontId="1" fillId="5" borderId="2" xfId="0" applyNumberFormat="1" applyFont="1" applyFill="1" applyBorder="1" applyProtection="1">
      <protection locked="0"/>
    </xf>
    <xf numFmtId="2" fontId="17" fillId="5" borderId="2" xfId="0" applyNumberFormat="1" applyFont="1" applyFill="1" applyBorder="1" applyProtection="1">
      <protection locked="0"/>
    </xf>
    <xf numFmtId="2" fontId="17" fillId="5" borderId="1" xfId="0" applyNumberFormat="1" applyFont="1" applyFill="1" applyBorder="1" applyAlignment="1" applyProtection="1">
      <alignment horizontal="right"/>
      <protection locked="0"/>
    </xf>
    <xf numFmtId="2" fontId="1" fillId="5" borderId="1" xfId="0" applyNumberFormat="1" applyFont="1" applyFill="1" applyBorder="1" applyAlignment="1" applyProtection="1">
      <alignment horizontal="right"/>
      <protection locked="0"/>
    </xf>
    <xf numFmtId="2" fontId="1" fillId="3" borderId="0" xfId="0" applyNumberFormat="1" applyFont="1" applyFill="1" applyBorder="1" applyProtection="1">
      <protection locked="0"/>
    </xf>
    <xf numFmtId="2" fontId="1" fillId="5" borderId="1" xfId="0" applyNumberFormat="1" applyFont="1" applyFill="1" applyBorder="1" applyProtection="1">
      <protection locked="0"/>
    </xf>
    <xf numFmtId="182" fontId="1" fillId="3" borderId="1" xfId="0" applyNumberFormat="1" applyFont="1" applyFill="1" applyBorder="1" applyProtection="1"/>
    <xf numFmtId="182" fontId="1" fillId="4" borderId="1" xfId="0" applyNumberFormat="1" applyFont="1" applyFill="1" applyBorder="1" applyProtection="1"/>
    <xf numFmtId="0" fontId="16" fillId="3" borderId="0" xfId="0" applyFont="1" applyFill="1" applyBorder="1" applyProtection="1"/>
    <xf numFmtId="182" fontId="1" fillId="4" borderId="3" xfId="0" applyNumberFormat="1" applyFont="1" applyFill="1" applyBorder="1" applyProtection="1"/>
    <xf numFmtId="2" fontId="1" fillId="3" borderId="1" xfId="0" applyNumberFormat="1" applyFont="1" applyFill="1" applyBorder="1" applyProtection="1"/>
    <xf numFmtId="2" fontId="1" fillId="3" borderId="3" xfId="0" applyNumberFormat="1" applyFont="1" applyFill="1" applyBorder="1" applyProtection="1"/>
    <xf numFmtId="2" fontId="1" fillId="4" borderId="3" xfId="0" applyNumberFormat="1" applyFont="1" applyFill="1" applyBorder="1" applyProtection="1"/>
    <xf numFmtId="0" fontId="2" fillId="3" borderId="1"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16" fillId="3" borderId="1" xfId="0"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182" fontId="2" fillId="3" borderId="1" xfId="0" applyNumberFormat="1" applyFont="1" applyFill="1" applyBorder="1" applyAlignment="1" applyProtection="1">
      <alignment horizontal="center" vertical="center" wrapText="1"/>
    </xf>
    <xf numFmtId="182" fontId="2" fillId="4" borderId="1" xfId="0" applyNumberFormat="1"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17" fillId="4" borderId="1" xfId="0" applyFont="1" applyFill="1" applyBorder="1" applyAlignment="1" applyProtection="1">
      <alignment horizontal="left" vertical="center"/>
    </xf>
    <xf numFmtId="182" fontId="2" fillId="3" borderId="1" xfId="0" applyNumberFormat="1" applyFont="1" applyFill="1" applyBorder="1" applyAlignment="1" applyProtection="1">
      <alignment horizontal="center" vertical="center"/>
    </xf>
    <xf numFmtId="182" fontId="1" fillId="4" borderId="1" xfId="0" applyNumberFormat="1" applyFont="1" applyFill="1" applyBorder="1" applyAlignment="1" applyProtection="1">
      <alignment horizontal="center" vertical="center"/>
    </xf>
    <xf numFmtId="2" fontId="1" fillId="3" borderId="0" xfId="0" applyNumberFormat="1" applyFont="1" applyFill="1" applyBorder="1" applyProtection="1"/>
    <xf numFmtId="182" fontId="17" fillId="3" borderId="0" xfId="0" applyNumberFormat="1" applyFont="1" applyFill="1" applyBorder="1" applyAlignment="1" applyProtection="1">
      <alignment horizontal="left"/>
    </xf>
    <xf numFmtId="2" fontId="1" fillId="3" borderId="2" xfId="0" applyNumberFormat="1" applyFont="1" applyFill="1" applyBorder="1" applyProtection="1"/>
    <xf numFmtId="0" fontId="16" fillId="3" borderId="0"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 fillId="2" borderId="0" xfId="0" applyFont="1" applyFill="1" applyAlignment="1" applyProtection="1">
      <alignment horizontal="left" vertical="top" wrapText="1"/>
    </xf>
    <xf numFmtId="182" fontId="1" fillId="2" borderId="0" xfId="0" applyNumberFormat="1" applyFont="1" applyFill="1" applyBorder="1" applyProtection="1"/>
    <xf numFmtId="0" fontId="1" fillId="3" borderId="0" xfId="0" applyFont="1" applyFill="1" applyBorder="1" applyAlignment="1" applyProtection="1"/>
    <xf numFmtId="0" fontId="1" fillId="3" borderId="0" xfId="0" applyFont="1" applyFill="1" applyAlignment="1" applyProtection="1"/>
    <xf numFmtId="0" fontId="1" fillId="2" borderId="0" xfId="0" applyFont="1" applyFill="1" applyAlignment="1" applyProtection="1"/>
    <xf numFmtId="0" fontId="1" fillId="2" borderId="0" xfId="0" applyFont="1" applyFill="1" applyAlignment="1" applyProtection="1">
      <alignment horizontal="left"/>
    </xf>
    <xf numFmtId="0" fontId="8" fillId="3" borderId="0" xfId="0" applyFont="1" applyFill="1" applyAlignment="1" applyProtection="1">
      <alignment horizontal="left" vertical="top" wrapText="1"/>
    </xf>
    <xf numFmtId="0" fontId="1" fillId="3" borderId="0" xfId="0" applyFont="1" applyFill="1" applyBorder="1" applyAlignment="1" applyProtection="1">
      <alignment horizontal="center" vertical="center"/>
    </xf>
    <xf numFmtId="0" fontId="2" fillId="3" borderId="0" xfId="0" applyFont="1" applyFill="1" applyBorder="1" applyAlignment="1" applyProtection="1">
      <alignment horizontal="center"/>
    </xf>
    <xf numFmtId="0" fontId="18" fillId="3" borderId="0" xfId="0" applyFont="1" applyFill="1" applyProtection="1"/>
    <xf numFmtId="0" fontId="2" fillId="3" borderId="0" xfId="0" applyFont="1" applyFill="1" applyBorder="1" applyAlignment="1" applyProtection="1"/>
    <xf numFmtId="0" fontId="2" fillId="2" borderId="0" xfId="0" applyFont="1" applyFill="1" applyProtection="1"/>
    <xf numFmtId="0" fontId="2" fillId="2" borderId="0" xfId="0" applyFont="1" applyFill="1" applyBorder="1" applyAlignment="1" applyProtection="1">
      <alignment horizontal="right"/>
    </xf>
    <xf numFmtId="0" fontId="1" fillId="2" borderId="0" xfId="0" applyFont="1" applyFill="1" applyBorder="1" applyAlignment="1" applyProtection="1">
      <alignment horizontal="right"/>
    </xf>
    <xf numFmtId="0" fontId="21" fillId="2" borderId="0" xfId="0" applyFont="1" applyFill="1" applyBorder="1" applyAlignment="1" applyProtection="1">
      <alignment horizontal="right"/>
    </xf>
    <xf numFmtId="182" fontId="17" fillId="5" borderId="1" xfId="0" applyNumberFormat="1" applyFont="1" applyFill="1" applyBorder="1" applyAlignment="1" applyProtection="1">
      <alignment horizontal="center"/>
      <protection locked="0"/>
    </xf>
    <xf numFmtId="0" fontId="8" fillId="3" borderId="0" xfId="0" applyFont="1" applyFill="1" applyAlignment="1" applyProtection="1">
      <alignment vertical="top" wrapText="1"/>
    </xf>
    <xf numFmtId="0" fontId="22" fillId="3" borderId="0" xfId="0" applyFont="1" applyFill="1" applyAlignment="1" applyProtection="1"/>
    <xf numFmtId="0" fontId="8" fillId="3" borderId="0" xfId="0" applyFont="1" applyFill="1" applyAlignment="1" applyProtection="1">
      <alignment vertical="top"/>
    </xf>
    <xf numFmtId="0" fontId="1" fillId="3" borderId="1" xfId="0" applyFont="1" applyFill="1" applyBorder="1" applyAlignment="1" applyProtection="1">
      <alignment vertical="center"/>
    </xf>
    <xf numFmtId="0" fontId="16"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17" fillId="3" borderId="0" xfId="0" applyFont="1" applyFill="1" applyBorder="1" applyAlignment="1" applyProtection="1">
      <alignment vertical="center"/>
    </xf>
    <xf numFmtId="182" fontId="1" fillId="3" borderId="0" xfId="0" applyNumberFormat="1" applyFont="1" applyFill="1" applyBorder="1" applyAlignment="1" applyProtection="1">
      <alignment horizontal="center" vertical="center"/>
    </xf>
    <xf numFmtId="0" fontId="16" fillId="5" borderId="1" xfId="0" applyFont="1" applyFill="1" applyBorder="1" applyAlignment="1" applyProtection="1">
      <alignment vertical="center"/>
      <protection locked="0"/>
    </xf>
    <xf numFmtId="182" fontId="1" fillId="3" borderId="0" xfId="0" applyNumberFormat="1" applyFont="1" applyFill="1" applyBorder="1" applyAlignment="1" applyProtection="1"/>
    <xf numFmtId="2" fontId="17" fillId="5" borderId="2" xfId="0" applyNumberFormat="1" applyFont="1" applyFill="1" applyBorder="1" applyProtection="1"/>
    <xf numFmtId="2" fontId="1" fillId="5" borderId="2" xfId="0" applyNumberFormat="1" applyFont="1" applyFill="1" applyBorder="1" applyProtection="1"/>
    <xf numFmtId="0" fontId="16" fillId="5" borderId="1" xfId="0" applyFont="1" applyFill="1" applyBorder="1" applyAlignment="1" applyProtection="1">
      <alignment vertical="center"/>
    </xf>
    <xf numFmtId="0" fontId="1" fillId="3" borderId="0" xfId="0" applyFont="1" applyFill="1" applyAlignment="1" applyProtection="1">
      <alignment horizontal="left" vertical="top" wrapText="1"/>
    </xf>
    <xf numFmtId="0" fontId="2" fillId="3" borderId="0" xfId="0" applyFont="1" applyFill="1" applyAlignment="1" applyProtection="1">
      <alignment horizontal="left"/>
    </xf>
    <xf numFmtId="0" fontId="2" fillId="3" borderId="1" xfId="0" applyFont="1" applyFill="1" applyBorder="1" applyAlignment="1" applyProtection="1">
      <alignment horizontal="center" vertical="top" wrapText="1"/>
    </xf>
    <xf numFmtId="0" fontId="16" fillId="3" borderId="3" xfId="0" applyFont="1" applyFill="1" applyBorder="1" applyAlignment="1" applyProtection="1">
      <alignment horizontal="center" vertical="center"/>
    </xf>
    <xf numFmtId="186" fontId="1" fillId="3" borderId="2" xfId="0" applyNumberFormat="1" applyFont="1" applyFill="1" applyBorder="1" applyProtection="1"/>
    <xf numFmtId="186" fontId="1" fillId="3" borderId="3" xfId="0" applyNumberFormat="1" applyFont="1" applyFill="1" applyBorder="1" applyProtection="1"/>
    <xf numFmtId="182" fontId="1" fillId="3" borderId="1" xfId="0" applyNumberFormat="1" applyFont="1" applyFill="1" applyBorder="1" applyAlignment="1" applyProtection="1">
      <alignment horizontal="center"/>
    </xf>
    <xf numFmtId="0" fontId="16" fillId="3" borderId="4" xfId="0" applyFont="1" applyFill="1" applyBorder="1" applyAlignment="1" applyProtection="1">
      <alignment horizontal="center" vertical="center"/>
    </xf>
    <xf numFmtId="0" fontId="2" fillId="3" borderId="0" xfId="0" applyFont="1" applyFill="1" applyBorder="1" applyAlignment="1" applyProtection="1">
      <alignment horizontal="left"/>
    </xf>
    <xf numFmtId="0" fontId="2" fillId="3" borderId="5" xfId="0" applyFont="1" applyFill="1" applyBorder="1" applyAlignment="1" applyProtection="1">
      <alignment horizontal="center" vertical="center" wrapText="1"/>
    </xf>
    <xf numFmtId="182" fontId="1" fillId="3" borderId="6" xfId="0" applyNumberFormat="1" applyFont="1" applyFill="1" applyBorder="1" applyProtection="1"/>
    <xf numFmtId="49" fontId="16" fillId="3" borderId="0" xfId="0" applyNumberFormat="1" applyFont="1" applyFill="1" applyBorder="1" applyProtection="1"/>
    <xf numFmtId="0" fontId="2" fillId="3" borderId="5" xfId="0" applyFont="1" applyFill="1" applyBorder="1" applyAlignment="1" applyProtection="1">
      <alignment horizontal="left" vertical="top" wrapText="1"/>
    </xf>
    <xf numFmtId="182" fontId="2" fillId="3" borderId="5" xfId="0" applyNumberFormat="1" applyFont="1" applyFill="1" applyBorder="1" applyAlignment="1" applyProtection="1">
      <alignment horizontal="center" vertical="center"/>
    </xf>
    <xf numFmtId="0" fontId="17" fillId="4" borderId="5" xfId="0" applyFont="1" applyFill="1" applyBorder="1" applyAlignment="1" applyProtection="1">
      <alignment horizontal="left" vertical="center"/>
    </xf>
    <xf numFmtId="182" fontId="1" fillId="4" borderId="5" xfId="0" applyNumberFormat="1" applyFont="1" applyFill="1" applyBorder="1" applyAlignment="1" applyProtection="1">
      <alignment horizontal="center" vertical="center"/>
    </xf>
    <xf numFmtId="2" fontId="1" fillId="5" borderId="3" xfId="0" applyNumberFormat="1" applyFont="1" applyFill="1" applyBorder="1" applyProtection="1">
      <protection locked="0"/>
    </xf>
    <xf numFmtId="2" fontId="17" fillId="5" borderId="3" xfId="0" applyNumberFormat="1" applyFont="1" applyFill="1" applyBorder="1" applyProtection="1">
      <protection locked="0"/>
    </xf>
    <xf numFmtId="182" fontId="1" fillId="3" borderId="3" xfId="0" applyNumberFormat="1" applyFont="1" applyFill="1" applyBorder="1" applyProtection="1"/>
    <xf numFmtId="0" fontId="16" fillId="3" borderId="2" xfId="0" applyFont="1" applyFill="1" applyBorder="1" applyAlignment="1" applyProtection="1">
      <alignment horizontal="center" vertical="center"/>
    </xf>
    <xf numFmtId="2" fontId="1" fillId="5" borderId="3" xfId="0" applyNumberFormat="1" applyFont="1" applyFill="1" applyBorder="1" applyProtection="1"/>
    <xf numFmtId="2" fontId="17" fillId="5" borderId="3" xfId="0" applyNumberFormat="1" applyFont="1" applyFill="1" applyBorder="1" applyProtection="1"/>
    <xf numFmtId="182" fontId="17" fillId="3" borderId="0" xfId="0" applyNumberFormat="1" applyFont="1" applyFill="1" applyBorder="1" applyAlignment="1" applyProtection="1">
      <alignment horizontal="center"/>
    </xf>
    <xf numFmtId="182" fontId="1" fillId="4" borderId="0" xfId="0" applyNumberFormat="1" applyFont="1" applyFill="1" applyBorder="1" applyProtection="1"/>
    <xf numFmtId="0" fontId="16" fillId="3" borderId="0" xfId="0" applyFont="1" applyFill="1" applyBorder="1" applyAlignment="1" applyProtection="1">
      <alignment vertical="center"/>
    </xf>
    <xf numFmtId="182" fontId="1" fillId="3" borderId="2" xfId="0" applyNumberFormat="1" applyFont="1" applyFill="1" applyBorder="1" applyAlignment="1" applyProtection="1">
      <alignment horizontal="right"/>
    </xf>
    <xf numFmtId="0" fontId="2" fillId="3" borderId="0" xfId="0" applyFont="1" applyFill="1" applyBorder="1" applyAlignment="1" applyProtection="1">
      <alignment horizontal="left" vertical="center"/>
    </xf>
    <xf numFmtId="0" fontId="17" fillId="4" borderId="1" xfId="0" applyFont="1" applyFill="1" applyBorder="1" applyAlignment="1" applyProtection="1">
      <alignment horizontal="center" vertical="center"/>
    </xf>
    <xf numFmtId="182" fontId="17" fillId="3" borderId="0" xfId="0" applyNumberFormat="1" applyFont="1" applyFill="1" applyBorder="1" applyAlignment="1" applyProtection="1"/>
    <xf numFmtId="2" fontId="17" fillId="3" borderId="0" xfId="0" applyNumberFormat="1" applyFont="1" applyFill="1" applyBorder="1" applyProtection="1"/>
    <xf numFmtId="0" fontId="1" fillId="3" borderId="7" xfId="0" applyFont="1" applyFill="1" applyBorder="1" applyProtection="1"/>
    <xf numFmtId="2" fontId="1" fillId="4" borderId="0" xfId="0" applyNumberFormat="1" applyFont="1" applyFill="1" applyBorder="1" applyProtection="1"/>
    <xf numFmtId="0" fontId="23" fillId="3" borderId="0" xfId="0" applyFont="1" applyFill="1" applyBorder="1" applyAlignment="1" applyProtection="1">
      <alignment horizontal="left" vertical="center"/>
    </xf>
    <xf numFmtId="182" fontId="16" fillId="3" borderId="1" xfId="0" applyNumberFormat="1" applyFont="1" applyFill="1" applyBorder="1" applyAlignment="1" applyProtection="1">
      <alignment horizontal="center" vertical="center" wrapText="1"/>
    </xf>
    <xf numFmtId="0" fontId="2" fillId="3" borderId="1" xfId="0" applyFont="1" applyFill="1" applyBorder="1" applyAlignment="1" applyProtection="1">
      <alignment horizontal="center"/>
    </xf>
    <xf numFmtId="186" fontId="17" fillId="5" borderId="2" xfId="0" applyNumberFormat="1" applyFont="1" applyFill="1" applyBorder="1" applyProtection="1">
      <protection locked="0"/>
    </xf>
    <xf numFmtId="186" fontId="1" fillId="5" borderId="2" xfId="0" applyNumberFormat="1" applyFont="1" applyFill="1" applyBorder="1" applyProtection="1">
      <protection locked="0"/>
    </xf>
    <xf numFmtId="186" fontId="1" fillId="4" borderId="1" xfId="0" applyNumberFormat="1" applyFont="1" applyFill="1" applyBorder="1" applyProtection="1"/>
    <xf numFmtId="186" fontId="1" fillId="5" borderId="1" xfId="0" applyNumberFormat="1" applyFont="1" applyFill="1" applyBorder="1" applyProtection="1">
      <protection locked="0"/>
    </xf>
    <xf numFmtId="0" fontId="2" fillId="3" borderId="8" xfId="0" applyFont="1" applyFill="1" applyBorder="1" applyAlignment="1" applyProtection="1">
      <alignment horizontal="left" vertical="top" wrapText="1"/>
    </xf>
    <xf numFmtId="0" fontId="16" fillId="4" borderId="1" xfId="0" applyFont="1" applyFill="1" applyBorder="1" applyAlignment="1" applyProtection="1">
      <alignment vertical="center"/>
    </xf>
    <xf numFmtId="182" fontId="16" fillId="3" borderId="0" xfId="0" applyNumberFormat="1" applyFont="1" applyFill="1" applyBorder="1" applyAlignment="1" applyProtection="1">
      <alignment horizontal="center" vertical="center"/>
    </xf>
    <xf numFmtId="182" fontId="2" fillId="3" borderId="0" xfId="0" applyNumberFormat="1" applyFont="1" applyFill="1" applyBorder="1" applyAlignment="1" applyProtection="1">
      <alignment horizontal="center" vertical="center"/>
    </xf>
    <xf numFmtId="2" fontId="17" fillId="3" borderId="0" xfId="0" applyNumberFormat="1" applyFont="1" applyFill="1" applyBorder="1" applyAlignment="1" applyProtection="1">
      <alignment horizontal="right"/>
    </xf>
    <xf numFmtId="0" fontId="16" fillId="3" borderId="9"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182" fontId="2" fillId="3" borderId="0" xfId="0" applyNumberFormat="1" applyFont="1" applyFill="1" applyBorder="1" applyAlignment="1" applyProtection="1">
      <alignment horizontal="center" vertical="center" wrapText="1"/>
    </xf>
    <xf numFmtId="0" fontId="1" fillId="3" borderId="6" xfId="0" applyFont="1" applyFill="1" applyBorder="1" applyAlignment="1" applyProtection="1">
      <alignment horizontal="left" vertical="top" wrapText="1"/>
    </xf>
    <xf numFmtId="0" fontId="2" fillId="3" borderId="7" xfId="0" applyFont="1" applyFill="1" applyBorder="1" applyAlignment="1" applyProtection="1">
      <alignment horizontal="center"/>
    </xf>
    <xf numFmtId="2" fontId="1" fillId="3" borderId="7" xfId="0" applyNumberFormat="1" applyFont="1" applyFill="1" applyBorder="1" applyProtection="1"/>
    <xf numFmtId="182" fontId="1" fillId="3" borderId="7" xfId="0" applyNumberFormat="1" applyFont="1" applyFill="1" applyBorder="1" applyProtection="1"/>
    <xf numFmtId="188" fontId="1" fillId="3" borderId="1" xfId="0" applyNumberFormat="1" applyFont="1" applyFill="1" applyBorder="1" applyAlignment="1" applyProtection="1">
      <alignment horizontal="right"/>
    </xf>
    <xf numFmtId="188" fontId="1" fillId="3" borderId="0" xfId="0" applyNumberFormat="1" applyFont="1" applyFill="1" applyBorder="1" applyAlignment="1" applyProtection="1">
      <alignment horizontal="right"/>
    </xf>
    <xf numFmtId="182" fontId="1" fillId="3" borderId="1" xfId="0" applyNumberFormat="1" applyFont="1" applyFill="1" applyBorder="1" applyAlignment="1" applyProtection="1">
      <alignment horizontal="right" vertical="center"/>
    </xf>
    <xf numFmtId="182" fontId="1" fillId="3" borderId="3" xfId="0" applyNumberFormat="1" applyFont="1" applyFill="1" applyBorder="1" applyAlignment="1" applyProtection="1">
      <alignment horizontal="right"/>
    </xf>
    <xf numFmtId="182" fontId="17" fillId="3" borderId="1" xfId="0" applyNumberFormat="1" applyFont="1" applyFill="1" applyBorder="1" applyAlignment="1" applyProtection="1">
      <alignment horizontal="right"/>
    </xf>
    <xf numFmtId="182" fontId="1" fillId="4" borderId="8" xfId="0" applyNumberFormat="1" applyFont="1" applyFill="1" applyBorder="1" applyAlignment="1" applyProtection="1">
      <alignment horizontal="right"/>
    </xf>
    <xf numFmtId="182" fontId="17" fillId="3" borderId="0" xfId="0" applyNumberFormat="1" applyFont="1" applyFill="1" applyBorder="1" applyAlignment="1" applyProtection="1">
      <alignment horizontal="center"/>
      <protection locked="0"/>
    </xf>
    <xf numFmtId="188" fontId="1" fillId="3" borderId="1" xfId="0" applyNumberFormat="1" applyFont="1" applyFill="1" applyBorder="1" applyProtection="1"/>
    <xf numFmtId="182" fontId="1" fillId="4" borderId="1" xfId="0" applyNumberFormat="1" applyFont="1" applyFill="1" applyBorder="1" applyAlignment="1" applyProtection="1">
      <alignment horizontal="right"/>
    </xf>
    <xf numFmtId="0" fontId="2" fillId="3" borderId="0" xfId="0" applyFont="1" applyFill="1" applyAlignment="1" applyProtection="1">
      <alignment horizontal="right"/>
    </xf>
    <xf numFmtId="0" fontId="2" fillId="3" borderId="3" xfId="0" applyFont="1" applyFill="1" applyBorder="1" applyAlignment="1" applyProtection="1">
      <alignment horizontal="center"/>
    </xf>
    <xf numFmtId="0" fontId="2" fillId="3" borderId="2" xfId="0" applyFont="1" applyFill="1" applyBorder="1" applyAlignment="1" applyProtection="1">
      <alignment horizontal="center"/>
    </xf>
    <xf numFmtId="0" fontId="1" fillId="4" borderId="0" xfId="0" applyFont="1" applyFill="1" applyProtection="1"/>
    <xf numFmtId="2" fontId="17" fillId="3" borderId="2" xfId="0" applyNumberFormat="1" applyFont="1" applyFill="1" applyBorder="1" applyProtection="1"/>
    <xf numFmtId="188" fontId="1" fillId="3" borderId="0" xfId="0" applyNumberFormat="1" applyFont="1" applyFill="1" applyBorder="1" applyProtection="1"/>
    <xf numFmtId="2" fontId="17" fillId="5" borderId="1" xfId="0" applyNumberFormat="1" applyFont="1" applyFill="1" applyBorder="1" applyProtection="1"/>
    <xf numFmtId="2" fontId="1" fillId="5" borderId="1" xfId="0" applyNumberFormat="1" applyFont="1" applyFill="1" applyBorder="1" applyProtection="1"/>
    <xf numFmtId="182" fontId="17" fillId="5" borderId="1" xfId="0" applyNumberFormat="1" applyFont="1" applyFill="1" applyBorder="1" applyAlignment="1" applyProtection="1">
      <alignment horizontal="center"/>
    </xf>
    <xf numFmtId="2" fontId="17" fillId="5" borderId="1" xfId="0" applyNumberFormat="1" applyFont="1" applyFill="1" applyBorder="1" applyAlignment="1" applyProtection="1">
      <alignment horizontal="right"/>
    </xf>
    <xf numFmtId="2" fontId="1" fillId="5" borderId="1" xfId="0" applyNumberFormat="1" applyFont="1" applyFill="1" applyBorder="1" applyAlignment="1" applyProtection="1">
      <alignment horizontal="right"/>
    </xf>
    <xf numFmtId="186" fontId="1" fillId="5" borderId="1" xfId="0" applyNumberFormat="1" applyFont="1" applyFill="1" applyBorder="1" applyProtection="1"/>
    <xf numFmtId="0" fontId="25" fillId="0" borderId="0" xfId="1" applyFont="1" applyAlignment="1" applyProtection="1"/>
    <xf numFmtId="0" fontId="8" fillId="3" borderId="0" xfId="0" applyFont="1" applyFill="1" applyAlignment="1" applyProtection="1">
      <alignment horizontal="left" vertical="top" wrapText="1"/>
    </xf>
    <xf numFmtId="0" fontId="16" fillId="3" borderId="1" xfId="0" applyFont="1" applyFill="1" applyBorder="1" applyAlignment="1" applyProtection="1">
      <alignment horizontal="center" vertical="center"/>
    </xf>
    <xf numFmtId="0" fontId="2" fillId="3" borderId="5"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6" fillId="3" borderId="4" xfId="0"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182" fontId="17" fillId="5" borderId="4" xfId="0" applyNumberFormat="1" applyFont="1" applyFill="1" applyBorder="1" applyAlignment="1" applyProtection="1">
      <alignment horizontal="center"/>
    </xf>
    <xf numFmtId="182" fontId="17" fillId="5" borderId="8" xfId="0" applyNumberFormat="1" applyFont="1" applyFill="1" applyBorder="1" applyAlignment="1" applyProtection="1">
      <alignment horizontal="center"/>
    </xf>
    <xf numFmtId="182" fontId="17" fillId="5" borderId="11" xfId="0" applyNumberFormat="1" applyFont="1" applyFill="1" applyBorder="1" applyAlignment="1" applyProtection="1">
      <alignment horizontal="center"/>
    </xf>
    <xf numFmtId="182" fontId="16" fillId="3" borderId="4" xfId="0" applyNumberFormat="1" applyFont="1" applyFill="1" applyBorder="1" applyAlignment="1" applyProtection="1">
      <alignment horizontal="center" vertical="center"/>
    </xf>
    <xf numFmtId="0" fontId="0" fillId="0" borderId="11" xfId="0" applyBorder="1" applyProtection="1"/>
    <xf numFmtId="0" fontId="1" fillId="3" borderId="5" xfId="0" applyFont="1" applyFill="1" applyBorder="1" applyAlignment="1" applyProtection="1">
      <alignment horizontal="center"/>
    </xf>
    <xf numFmtId="0" fontId="1" fillId="3" borderId="3" xfId="0" applyFont="1" applyFill="1" applyBorder="1" applyAlignment="1" applyProtection="1">
      <alignment horizontal="center"/>
    </xf>
    <xf numFmtId="0" fontId="13" fillId="3" borderId="0" xfId="0" applyFont="1" applyFill="1" applyAlignment="1" applyProtection="1">
      <alignment horizontal="left" vertical="top" wrapText="1"/>
    </xf>
    <xf numFmtId="182" fontId="2" fillId="3" borderId="5" xfId="0" applyNumberFormat="1" applyFont="1" applyFill="1" applyBorder="1" applyAlignment="1" applyProtection="1">
      <alignment horizontal="center" vertical="center" wrapText="1"/>
    </xf>
    <xf numFmtId="182" fontId="2" fillId="3" borderId="3" xfId="0" applyNumberFormat="1" applyFont="1" applyFill="1" applyBorder="1" applyAlignment="1" applyProtection="1">
      <alignment horizontal="center" vertical="center" wrapText="1"/>
    </xf>
    <xf numFmtId="0" fontId="1" fillId="3" borderId="5"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3" borderId="3" xfId="0" applyFont="1" applyFill="1" applyBorder="1" applyAlignment="1" applyProtection="1">
      <alignment horizontal="center" vertical="center"/>
    </xf>
    <xf numFmtId="0" fontId="16" fillId="3" borderId="4" xfId="0" applyFont="1" applyFill="1" applyBorder="1" applyAlignment="1" applyProtection="1">
      <alignment horizontal="center" vertical="center" wrapText="1"/>
    </xf>
    <xf numFmtId="0" fontId="16" fillId="3" borderId="8"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16" fillId="3" borderId="5" xfId="0" applyFont="1" applyFill="1" applyBorder="1" applyAlignment="1" applyProtection="1">
      <alignment horizontal="center" vertical="center" wrapText="1"/>
    </xf>
    <xf numFmtId="0" fontId="16" fillId="3" borderId="3" xfId="0" applyFont="1" applyFill="1" applyBorder="1" applyAlignment="1" applyProtection="1">
      <alignment horizontal="center" vertical="center" wrapText="1"/>
    </xf>
    <xf numFmtId="0" fontId="16" fillId="3" borderId="12"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2" fillId="5" borderId="4" xfId="0" applyFont="1" applyFill="1" applyBorder="1" applyAlignment="1" applyProtection="1">
      <alignment horizontal="left"/>
      <protection locked="0"/>
    </xf>
    <xf numFmtId="0" fontId="2" fillId="5" borderId="8" xfId="0" applyFont="1" applyFill="1" applyBorder="1" applyAlignment="1" applyProtection="1">
      <alignment horizontal="left"/>
      <protection locked="0"/>
    </xf>
    <xf numFmtId="0" fontId="2" fillId="5" borderId="11" xfId="0" applyFont="1" applyFill="1" applyBorder="1" applyAlignment="1" applyProtection="1">
      <alignment horizontal="left"/>
      <protection locked="0"/>
    </xf>
  </cellXfs>
  <cellStyles count="2">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Relationship Id="rId2" Type="http://schemas.openxmlformats.org/officeDocument/2006/relationships/hyperlink" Target="#Instructions!A1"/><Relationship Id="rId1" Type="http://schemas.openxmlformats.org/officeDocument/2006/relationships/hyperlink" Target="#Contact_us"/><Relationship Id="rId5" Type="http://schemas.openxmlformats.org/officeDocument/2006/relationships/image" Target="../media/image1.png"/><Relationship Id="rId4" Type="http://schemas.openxmlformats.org/officeDocument/2006/relationships/hyperlink" Target="#'Calc IDF, HMWSDF &amp; LMWSDF'!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hyperlink" Target="#'Calc IDF, HMWSDF &amp; LMWSDF'!A1"/><Relationship Id="rId5" Type="http://schemas.openxmlformats.org/officeDocument/2006/relationships/image" Target="../media/image2.png"/><Relationship Id="rId4" Type="http://schemas.openxmlformats.org/officeDocument/2006/relationships/hyperlink" Target="#'Summary IDF, HMWSDF &amp; LMWSDF'!A1"/></Relationships>
</file>

<file path=xl/drawings/_rels/drawing3.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image" Target="../media/image3.png"/><Relationship Id="rId5" Type="http://schemas.openxmlformats.org/officeDocument/2006/relationships/hyperlink" Target="#'Calc IDF, HMWSDF &amp; LMWSDF'!A1"/><Relationship Id="rId4" Type="http://schemas.openxmlformats.org/officeDocument/2006/relationships/hyperlink" Target="#'Summary IDF, HMWSDF &amp; LMWSDF'!A1"/></Relationships>
</file>

<file path=xl/drawings/drawing1.xml><?xml version="1.0" encoding="utf-8"?>
<xdr:wsDr xmlns:xdr="http://schemas.openxmlformats.org/drawingml/2006/spreadsheetDrawing" xmlns:a="http://schemas.openxmlformats.org/drawingml/2006/main">
  <xdr:twoCellAnchor editAs="oneCell">
    <xdr:from>
      <xdr:col>12</xdr:col>
      <xdr:colOff>180975</xdr:colOff>
      <xdr:row>6</xdr:row>
      <xdr:rowOff>238125</xdr:rowOff>
    </xdr:from>
    <xdr:to>
      <xdr:col>13</xdr:col>
      <xdr:colOff>333375</xdr:colOff>
      <xdr:row>6</xdr:row>
      <xdr:rowOff>457200</xdr:rowOff>
    </xdr:to>
    <xdr:sp macro="" textlink="">
      <xdr:nvSpPr>
        <xdr:cNvPr id="6213" name="Text Box 69">
          <a:hlinkClick xmlns:r="http://schemas.openxmlformats.org/officeDocument/2006/relationships" r:id="rId1"/>
          <a:extLst>
            <a:ext uri="{FF2B5EF4-FFF2-40B4-BE49-F238E27FC236}">
              <a16:creationId xmlns:a16="http://schemas.microsoft.com/office/drawing/2014/main" id="{4C21B6B9-A135-43FB-BB0B-0A928E755544}"/>
            </a:ext>
          </a:extLst>
        </xdr:cNvPr>
        <xdr:cNvSpPr txBox="1">
          <a:spLocks noChangeArrowheads="1"/>
        </xdr:cNvSpPr>
      </xdr:nvSpPr>
      <xdr:spPr bwMode="auto">
        <a:xfrm>
          <a:off x="8382000" y="1590675"/>
          <a:ext cx="962025"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12</xdr:col>
      <xdr:colOff>0</xdr:colOff>
      <xdr:row>87</xdr:row>
      <xdr:rowOff>0</xdr:rowOff>
    </xdr:from>
    <xdr:to>
      <xdr:col>12</xdr:col>
      <xdr:colOff>0</xdr:colOff>
      <xdr:row>87</xdr:row>
      <xdr:rowOff>0</xdr:rowOff>
    </xdr:to>
    <xdr:sp macro="" textlink="">
      <xdr:nvSpPr>
        <xdr:cNvPr id="6160" name="Rectangle 16">
          <a:extLst>
            <a:ext uri="{FF2B5EF4-FFF2-40B4-BE49-F238E27FC236}">
              <a16:creationId xmlns:a16="http://schemas.microsoft.com/office/drawing/2014/main" id="{B41E36BC-4B48-4F09-B58A-50FFC0355A5C}"/>
            </a:ext>
          </a:extLst>
        </xdr:cNvPr>
        <xdr:cNvSpPr>
          <a:spLocks noChangeArrowheads="1"/>
        </xdr:cNvSpPr>
      </xdr:nvSpPr>
      <xdr:spPr bwMode="auto">
        <a:xfrm>
          <a:off x="8201025" y="18697575"/>
          <a:ext cx="0" cy="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5. Adjust sample volume </a:t>
          </a:r>
        </a:p>
        <a:p>
          <a:pPr algn="l" rtl="0">
            <a:defRPr sz="1000"/>
          </a:pPr>
          <a:r>
            <a:rPr lang="en-GB" sz="1000" b="0" i="0" u="none" strike="noStrike" baseline="0">
              <a:solidFill>
                <a:srgbClr val="000000"/>
              </a:solidFill>
              <a:latin typeface="Gill Sans MT"/>
            </a:rPr>
            <a:t>If a sample volume other than 0.1 mL is used, then enter the actual volume used.</a:t>
          </a:r>
          <a:endParaRPr lang="en-GB"/>
        </a:p>
      </xdr:txBody>
    </xdr:sp>
    <xdr:clientData/>
  </xdr:twoCellAnchor>
  <xdr:twoCellAnchor>
    <xdr:from>
      <xdr:col>12</xdr:col>
      <xdr:colOff>0</xdr:colOff>
      <xdr:row>50</xdr:row>
      <xdr:rowOff>9525</xdr:rowOff>
    </xdr:from>
    <xdr:to>
      <xdr:col>12</xdr:col>
      <xdr:colOff>0</xdr:colOff>
      <xdr:row>50</xdr:row>
      <xdr:rowOff>9525</xdr:rowOff>
    </xdr:to>
    <xdr:sp macro="" textlink="">
      <xdr:nvSpPr>
        <xdr:cNvPr id="6162" name="Rectangle 18">
          <a:extLst>
            <a:ext uri="{FF2B5EF4-FFF2-40B4-BE49-F238E27FC236}">
              <a16:creationId xmlns:a16="http://schemas.microsoft.com/office/drawing/2014/main" id="{5178DF0B-3127-4181-AD7D-9345424ED201}"/>
            </a:ext>
          </a:extLst>
        </xdr:cNvPr>
        <xdr:cNvSpPr>
          <a:spLocks noChangeArrowheads="1"/>
        </xdr:cNvSpPr>
      </xdr:nvSpPr>
      <xdr:spPr bwMode="auto">
        <a:xfrm>
          <a:off x="8201025" y="11677650"/>
          <a:ext cx="0" cy="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6. Adjust sample dilution </a:t>
          </a:r>
        </a:p>
        <a:p>
          <a:pPr algn="l" rtl="0">
            <a:defRPr sz="1000"/>
          </a:pPr>
          <a:r>
            <a:rPr lang="en-GB" sz="1000" b="0" i="0" u="none" strike="noStrike" baseline="0">
              <a:solidFill>
                <a:srgbClr val="000000"/>
              </a:solidFill>
              <a:latin typeface="Gill Sans MT"/>
            </a:rPr>
            <a:t>If samples are diluted before assay, enter the dilution factor (e.g. 10 for 10-fold).</a:t>
          </a:r>
          <a:endParaRPr lang="en-GB"/>
        </a:p>
      </xdr:txBody>
    </xdr:sp>
    <xdr:clientData/>
  </xdr:twoCellAnchor>
  <xdr:twoCellAnchor>
    <xdr:from>
      <xdr:col>12</xdr:col>
      <xdr:colOff>0</xdr:colOff>
      <xdr:row>7</xdr:row>
      <xdr:rowOff>47625</xdr:rowOff>
    </xdr:from>
    <xdr:to>
      <xdr:col>12</xdr:col>
      <xdr:colOff>0</xdr:colOff>
      <xdr:row>7</xdr:row>
      <xdr:rowOff>257175</xdr:rowOff>
    </xdr:to>
    <xdr:sp macro="" textlink="">
      <xdr:nvSpPr>
        <xdr:cNvPr id="6181" name="Text Box 37">
          <a:hlinkClick xmlns:r="http://schemas.openxmlformats.org/officeDocument/2006/relationships" r:id="rId1"/>
          <a:extLst>
            <a:ext uri="{FF2B5EF4-FFF2-40B4-BE49-F238E27FC236}">
              <a16:creationId xmlns:a16="http://schemas.microsoft.com/office/drawing/2014/main" id="{7675EC4D-0497-43D0-BEFC-6DCE075716EA}"/>
            </a:ext>
          </a:extLst>
        </xdr:cNvPr>
        <xdr:cNvSpPr txBox="1">
          <a:spLocks noChangeArrowheads="1"/>
        </xdr:cNvSpPr>
      </xdr:nvSpPr>
      <xdr:spPr bwMode="auto">
        <a:xfrm>
          <a:off x="8201025" y="1943100"/>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2142" name="Line 38">
          <a:extLst>
            <a:ext uri="{FF2B5EF4-FFF2-40B4-BE49-F238E27FC236}">
              <a16:creationId xmlns:a16="http://schemas.microsoft.com/office/drawing/2014/main" id="{12EBA75E-B395-4B5E-B0AA-D19893509216}"/>
            </a:ext>
          </a:extLst>
        </xdr:cNvPr>
        <xdr:cNvSpPr>
          <a:spLocks noChangeShapeType="1"/>
        </xdr:cNvSpPr>
      </xdr:nvSpPr>
      <xdr:spPr bwMode="auto">
        <a:xfrm>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2143" name="Line 39">
          <a:extLst>
            <a:ext uri="{FF2B5EF4-FFF2-40B4-BE49-F238E27FC236}">
              <a16:creationId xmlns:a16="http://schemas.microsoft.com/office/drawing/2014/main" id="{A37617DE-5A0B-4DF5-B2AD-35B7BF44D856}"/>
            </a:ext>
          </a:extLst>
        </xdr:cNvPr>
        <xdr:cNvSpPr>
          <a:spLocks noChangeShapeType="1"/>
        </xdr:cNvSpPr>
      </xdr:nvSpPr>
      <xdr:spPr bwMode="auto">
        <a:xfrm flipH="1">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2144" name="Line 40">
          <a:extLst>
            <a:ext uri="{FF2B5EF4-FFF2-40B4-BE49-F238E27FC236}">
              <a16:creationId xmlns:a16="http://schemas.microsoft.com/office/drawing/2014/main" id="{425C34AA-8E3A-49D1-913A-D597F5A8FAF4}"/>
            </a:ext>
          </a:extLst>
        </xdr:cNvPr>
        <xdr:cNvSpPr>
          <a:spLocks noChangeShapeType="1"/>
        </xdr:cNvSpPr>
      </xdr:nvSpPr>
      <xdr:spPr bwMode="auto">
        <a:xfrm flipH="1">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absolute">
    <xdr:from>
      <xdr:col>1</xdr:col>
      <xdr:colOff>47625</xdr:colOff>
      <xdr:row>98</xdr:row>
      <xdr:rowOff>0</xdr:rowOff>
    </xdr:from>
    <xdr:to>
      <xdr:col>4</xdr:col>
      <xdr:colOff>276225</xdr:colOff>
      <xdr:row>98</xdr:row>
      <xdr:rowOff>0</xdr:rowOff>
    </xdr:to>
    <xdr:sp macro="" textlink="">
      <xdr:nvSpPr>
        <xdr:cNvPr id="6188" name="Text Box 44">
          <a:hlinkClick xmlns:r="http://schemas.openxmlformats.org/officeDocument/2006/relationships" r:id="rId2"/>
          <a:extLst>
            <a:ext uri="{FF2B5EF4-FFF2-40B4-BE49-F238E27FC236}">
              <a16:creationId xmlns:a16="http://schemas.microsoft.com/office/drawing/2014/main" id="{768E0987-8EEC-4DE1-853A-15B18583312D}"/>
            </a:ext>
          </a:extLst>
        </xdr:cNvPr>
        <xdr:cNvSpPr txBox="1">
          <a:spLocks noChangeArrowheads="1"/>
        </xdr:cNvSpPr>
      </xdr:nvSpPr>
      <xdr:spPr bwMode="auto">
        <a:xfrm>
          <a:off x="161925" y="2120265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fPrintsWithSheet="0"/>
  </xdr:twoCellAnchor>
  <xdr:twoCellAnchor>
    <xdr:from>
      <xdr:col>12</xdr:col>
      <xdr:colOff>381000</xdr:colOff>
      <xdr:row>18</xdr:row>
      <xdr:rowOff>0</xdr:rowOff>
    </xdr:from>
    <xdr:to>
      <xdr:col>13</xdr:col>
      <xdr:colOff>85725</xdr:colOff>
      <xdr:row>18</xdr:row>
      <xdr:rowOff>0</xdr:rowOff>
    </xdr:to>
    <xdr:sp macro="" textlink="">
      <xdr:nvSpPr>
        <xdr:cNvPr id="22146" name="Line 102">
          <a:extLst>
            <a:ext uri="{FF2B5EF4-FFF2-40B4-BE49-F238E27FC236}">
              <a16:creationId xmlns:a16="http://schemas.microsoft.com/office/drawing/2014/main" id="{BB8ABA89-B38A-4AC4-A4CE-BDD1B079AEB2}"/>
            </a:ext>
          </a:extLst>
        </xdr:cNvPr>
        <xdr:cNvSpPr>
          <a:spLocks noChangeShapeType="1"/>
        </xdr:cNvSpPr>
      </xdr:nvSpPr>
      <xdr:spPr bwMode="auto">
        <a:xfrm>
          <a:off x="8582025" y="5362575"/>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18</xdr:row>
      <xdr:rowOff>0</xdr:rowOff>
    </xdr:from>
    <xdr:to>
      <xdr:col>13</xdr:col>
      <xdr:colOff>66675</xdr:colOff>
      <xdr:row>18</xdr:row>
      <xdr:rowOff>0</xdr:rowOff>
    </xdr:to>
    <xdr:sp macro="" textlink="">
      <xdr:nvSpPr>
        <xdr:cNvPr id="22147" name="Line 103">
          <a:extLst>
            <a:ext uri="{FF2B5EF4-FFF2-40B4-BE49-F238E27FC236}">
              <a16:creationId xmlns:a16="http://schemas.microsoft.com/office/drawing/2014/main" id="{5557FFE4-51DB-431E-A462-591E9D3BF09F}"/>
            </a:ext>
          </a:extLst>
        </xdr:cNvPr>
        <xdr:cNvSpPr>
          <a:spLocks noChangeShapeType="1"/>
        </xdr:cNvSpPr>
      </xdr:nvSpPr>
      <xdr:spPr bwMode="auto">
        <a:xfrm flipH="1">
          <a:off x="8582025" y="5362575"/>
          <a:ext cx="49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18</xdr:row>
      <xdr:rowOff>0</xdr:rowOff>
    </xdr:from>
    <xdr:to>
      <xdr:col>13</xdr:col>
      <xdr:colOff>180975</xdr:colOff>
      <xdr:row>18</xdr:row>
      <xdr:rowOff>0</xdr:rowOff>
    </xdr:to>
    <xdr:sp macro="" textlink="">
      <xdr:nvSpPr>
        <xdr:cNvPr id="22148" name="Line 104">
          <a:extLst>
            <a:ext uri="{FF2B5EF4-FFF2-40B4-BE49-F238E27FC236}">
              <a16:creationId xmlns:a16="http://schemas.microsoft.com/office/drawing/2014/main" id="{7141EAC0-6409-4514-B4EA-FCCDF858CB77}"/>
            </a:ext>
          </a:extLst>
        </xdr:cNvPr>
        <xdr:cNvSpPr>
          <a:spLocks noChangeShapeType="1"/>
        </xdr:cNvSpPr>
      </xdr:nvSpPr>
      <xdr:spPr bwMode="auto">
        <a:xfrm flipH="1">
          <a:off x="8582025" y="5362575"/>
          <a:ext cx="609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2149" name="Line 108">
          <a:extLst>
            <a:ext uri="{FF2B5EF4-FFF2-40B4-BE49-F238E27FC236}">
              <a16:creationId xmlns:a16="http://schemas.microsoft.com/office/drawing/2014/main" id="{AC7CAFEE-50D4-4C78-8528-F390037D7B51}"/>
            </a:ext>
          </a:extLst>
        </xdr:cNvPr>
        <xdr:cNvSpPr>
          <a:spLocks noChangeShapeType="1"/>
        </xdr:cNvSpPr>
      </xdr:nvSpPr>
      <xdr:spPr bwMode="auto">
        <a:xfrm>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2150" name="Line 109">
          <a:extLst>
            <a:ext uri="{FF2B5EF4-FFF2-40B4-BE49-F238E27FC236}">
              <a16:creationId xmlns:a16="http://schemas.microsoft.com/office/drawing/2014/main" id="{9AE0A9E7-06F9-44A8-B5ED-6F35D05C1E5B}"/>
            </a:ext>
          </a:extLst>
        </xdr:cNvPr>
        <xdr:cNvSpPr>
          <a:spLocks noChangeShapeType="1"/>
        </xdr:cNvSpPr>
      </xdr:nvSpPr>
      <xdr:spPr bwMode="auto">
        <a:xfrm flipH="1">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2151" name="Line 110">
          <a:extLst>
            <a:ext uri="{FF2B5EF4-FFF2-40B4-BE49-F238E27FC236}">
              <a16:creationId xmlns:a16="http://schemas.microsoft.com/office/drawing/2014/main" id="{7F46C567-976B-4577-AFA1-9C06940AEF4E}"/>
            </a:ext>
          </a:extLst>
        </xdr:cNvPr>
        <xdr:cNvSpPr>
          <a:spLocks noChangeShapeType="1"/>
        </xdr:cNvSpPr>
      </xdr:nvSpPr>
      <xdr:spPr bwMode="auto">
        <a:xfrm flipH="1">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33</xdr:row>
      <xdr:rowOff>85725</xdr:rowOff>
    </xdr:from>
    <xdr:to>
      <xdr:col>15</xdr:col>
      <xdr:colOff>0</xdr:colOff>
      <xdr:row>33</xdr:row>
      <xdr:rowOff>85725</xdr:rowOff>
    </xdr:to>
    <xdr:sp macro="" textlink="">
      <xdr:nvSpPr>
        <xdr:cNvPr id="22152" name="Line 116">
          <a:extLst>
            <a:ext uri="{FF2B5EF4-FFF2-40B4-BE49-F238E27FC236}">
              <a16:creationId xmlns:a16="http://schemas.microsoft.com/office/drawing/2014/main" id="{A1E4F665-A7D5-4B74-8013-9600BFFBD202}"/>
            </a:ext>
          </a:extLst>
        </xdr:cNvPr>
        <xdr:cNvSpPr>
          <a:spLocks noChangeShapeType="1"/>
        </xdr:cNvSpPr>
      </xdr:nvSpPr>
      <xdr:spPr bwMode="auto">
        <a:xfrm>
          <a:off x="9010650" y="8515350"/>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33</xdr:row>
      <xdr:rowOff>85725</xdr:rowOff>
    </xdr:from>
    <xdr:to>
      <xdr:col>15</xdr:col>
      <xdr:colOff>0</xdr:colOff>
      <xdr:row>33</xdr:row>
      <xdr:rowOff>85725</xdr:rowOff>
    </xdr:to>
    <xdr:sp macro="" textlink="">
      <xdr:nvSpPr>
        <xdr:cNvPr id="22153" name="Line 117">
          <a:extLst>
            <a:ext uri="{FF2B5EF4-FFF2-40B4-BE49-F238E27FC236}">
              <a16:creationId xmlns:a16="http://schemas.microsoft.com/office/drawing/2014/main" id="{27C8366C-42C8-4C87-822F-D6223A75CDB3}"/>
            </a:ext>
          </a:extLst>
        </xdr:cNvPr>
        <xdr:cNvSpPr>
          <a:spLocks noChangeShapeType="1"/>
        </xdr:cNvSpPr>
      </xdr:nvSpPr>
      <xdr:spPr bwMode="auto">
        <a:xfrm flipH="1">
          <a:off x="9010650" y="8515350"/>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33</xdr:row>
      <xdr:rowOff>114300</xdr:rowOff>
    </xdr:from>
    <xdr:to>
      <xdr:col>15</xdr:col>
      <xdr:colOff>0</xdr:colOff>
      <xdr:row>33</xdr:row>
      <xdr:rowOff>114300</xdr:rowOff>
    </xdr:to>
    <xdr:sp macro="" textlink="">
      <xdr:nvSpPr>
        <xdr:cNvPr id="22154" name="Line 118">
          <a:extLst>
            <a:ext uri="{FF2B5EF4-FFF2-40B4-BE49-F238E27FC236}">
              <a16:creationId xmlns:a16="http://schemas.microsoft.com/office/drawing/2014/main" id="{50110B9D-24FB-4B5B-B4DC-0E84157A70D6}"/>
            </a:ext>
          </a:extLst>
        </xdr:cNvPr>
        <xdr:cNvSpPr>
          <a:spLocks noChangeShapeType="1"/>
        </xdr:cNvSpPr>
      </xdr:nvSpPr>
      <xdr:spPr bwMode="auto">
        <a:xfrm flipH="1">
          <a:off x="9010650" y="8543925"/>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33</xdr:row>
      <xdr:rowOff>85725</xdr:rowOff>
    </xdr:from>
    <xdr:to>
      <xdr:col>16</xdr:col>
      <xdr:colOff>0</xdr:colOff>
      <xdr:row>33</xdr:row>
      <xdr:rowOff>85725</xdr:rowOff>
    </xdr:to>
    <xdr:sp macro="" textlink="">
      <xdr:nvSpPr>
        <xdr:cNvPr id="22155" name="Line 119">
          <a:extLst>
            <a:ext uri="{FF2B5EF4-FFF2-40B4-BE49-F238E27FC236}">
              <a16:creationId xmlns:a16="http://schemas.microsoft.com/office/drawing/2014/main" id="{5E8F022C-E434-4B31-B5FC-2BADDEA8D7D1}"/>
            </a:ext>
          </a:extLst>
        </xdr:cNvPr>
        <xdr:cNvSpPr>
          <a:spLocks noChangeShapeType="1"/>
        </xdr:cNvSpPr>
      </xdr:nvSpPr>
      <xdr:spPr bwMode="auto">
        <a:xfrm>
          <a:off x="9877425" y="8515350"/>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33</xdr:row>
      <xdr:rowOff>85725</xdr:rowOff>
    </xdr:from>
    <xdr:to>
      <xdr:col>16</xdr:col>
      <xdr:colOff>0</xdr:colOff>
      <xdr:row>33</xdr:row>
      <xdr:rowOff>85725</xdr:rowOff>
    </xdr:to>
    <xdr:sp macro="" textlink="">
      <xdr:nvSpPr>
        <xdr:cNvPr id="22156" name="Line 120">
          <a:extLst>
            <a:ext uri="{FF2B5EF4-FFF2-40B4-BE49-F238E27FC236}">
              <a16:creationId xmlns:a16="http://schemas.microsoft.com/office/drawing/2014/main" id="{0188497A-3BDA-4550-8829-372FCF75AD96}"/>
            </a:ext>
          </a:extLst>
        </xdr:cNvPr>
        <xdr:cNvSpPr>
          <a:spLocks noChangeShapeType="1"/>
        </xdr:cNvSpPr>
      </xdr:nvSpPr>
      <xdr:spPr bwMode="auto">
        <a:xfrm flipH="1">
          <a:off x="9877425" y="8515350"/>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33</xdr:row>
      <xdr:rowOff>114300</xdr:rowOff>
    </xdr:from>
    <xdr:to>
      <xdr:col>16</xdr:col>
      <xdr:colOff>0</xdr:colOff>
      <xdr:row>33</xdr:row>
      <xdr:rowOff>114300</xdr:rowOff>
    </xdr:to>
    <xdr:sp macro="" textlink="">
      <xdr:nvSpPr>
        <xdr:cNvPr id="22157" name="Line 121">
          <a:extLst>
            <a:ext uri="{FF2B5EF4-FFF2-40B4-BE49-F238E27FC236}">
              <a16:creationId xmlns:a16="http://schemas.microsoft.com/office/drawing/2014/main" id="{7970421F-0F34-4332-A91B-30323399ACC2}"/>
            </a:ext>
          </a:extLst>
        </xdr:cNvPr>
        <xdr:cNvSpPr>
          <a:spLocks noChangeShapeType="1"/>
        </xdr:cNvSpPr>
      </xdr:nvSpPr>
      <xdr:spPr bwMode="auto">
        <a:xfrm flipH="1">
          <a:off x="9877425" y="8543925"/>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99</xdr:row>
      <xdr:rowOff>9525</xdr:rowOff>
    </xdr:from>
    <xdr:to>
      <xdr:col>14</xdr:col>
      <xdr:colOff>0</xdr:colOff>
      <xdr:row>99</xdr:row>
      <xdr:rowOff>9525</xdr:rowOff>
    </xdr:to>
    <xdr:sp macro="" textlink="">
      <xdr:nvSpPr>
        <xdr:cNvPr id="22158" name="Line 122">
          <a:extLst>
            <a:ext uri="{FF2B5EF4-FFF2-40B4-BE49-F238E27FC236}">
              <a16:creationId xmlns:a16="http://schemas.microsoft.com/office/drawing/2014/main" id="{28B91D8A-437F-4CAE-93F7-0EE2504F94B5}"/>
            </a:ext>
          </a:extLst>
        </xdr:cNvPr>
        <xdr:cNvSpPr>
          <a:spLocks noChangeShapeType="1"/>
        </xdr:cNvSpPr>
      </xdr:nvSpPr>
      <xdr:spPr bwMode="auto">
        <a:xfrm>
          <a:off x="8582025" y="224218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59" name="Line 123">
          <a:extLst>
            <a:ext uri="{FF2B5EF4-FFF2-40B4-BE49-F238E27FC236}">
              <a16:creationId xmlns:a16="http://schemas.microsoft.com/office/drawing/2014/main" id="{20C62EDB-F236-4D79-9575-C141D0C03533}"/>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60" name="Line 124">
          <a:extLst>
            <a:ext uri="{FF2B5EF4-FFF2-40B4-BE49-F238E27FC236}">
              <a16:creationId xmlns:a16="http://schemas.microsoft.com/office/drawing/2014/main" id="{F41A9507-EBB0-4CB8-80E3-71696E8D14EC}"/>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1" name="Line 125">
          <a:extLst>
            <a:ext uri="{FF2B5EF4-FFF2-40B4-BE49-F238E27FC236}">
              <a16:creationId xmlns:a16="http://schemas.microsoft.com/office/drawing/2014/main" id="{094F02C9-C911-4C6C-90C5-772EF087CCCB}"/>
            </a:ext>
          </a:extLst>
        </xdr:cNvPr>
        <xdr:cNvSpPr>
          <a:spLocks noChangeShapeType="1"/>
        </xdr:cNvSpPr>
      </xdr:nvSpPr>
      <xdr:spPr bwMode="auto">
        <a:xfrm>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2" name="Line 126">
          <a:extLst>
            <a:ext uri="{FF2B5EF4-FFF2-40B4-BE49-F238E27FC236}">
              <a16:creationId xmlns:a16="http://schemas.microsoft.com/office/drawing/2014/main" id="{12CD15E8-8DDC-4F39-B756-DFCC1171D78F}"/>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3" name="Line 127">
          <a:extLst>
            <a:ext uri="{FF2B5EF4-FFF2-40B4-BE49-F238E27FC236}">
              <a16:creationId xmlns:a16="http://schemas.microsoft.com/office/drawing/2014/main" id="{B49233FB-7D5C-4CCE-96F7-ACB9A1BADC40}"/>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64" name="Line 128">
          <a:extLst>
            <a:ext uri="{FF2B5EF4-FFF2-40B4-BE49-F238E27FC236}">
              <a16:creationId xmlns:a16="http://schemas.microsoft.com/office/drawing/2014/main" id="{F0AD1F94-D797-4676-B02A-F90090606E2B}"/>
            </a:ext>
          </a:extLst>
        </xdr:cNvPr>
        <xdr:cNvSpPr>
          <a:spLocks noChangeShapeType="1"/>
        </xdr:cNvSpPr>
      </xdr:nvSpPr>
      <xdr:spPr bwMode="auto">
        <a:xfrm>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65" name="Line 129">
          <a:extLst>
            <a:ext uri="{FF2B5EF4-FFF2-40B4-BE49-F238E27FC236}">
              <a16:creationId xmlns:a16="http://schemas.microsoft.com/office/drawing/2014/main" id="{9AD2A72D-6D7D-411A-A4C7-C39A1F4AAC47}"/>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66" name="Line 130">
          <a:extLst>
            <a:ext uri="{FF2B5EF4-FFF2-40B4-BE49-F238E27FC236}">
              <a16:creationId xmlns:a16="http://schemas.microsoft.com/office/drawing/2014/main" id="{FF223857-B2D3-4822-8F06-FE045A858E97}"/>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7" name="Line 131">
          <a:extLst>
            <a:ext uri="{FF2B5EF4-FFF2-40B4-BE49-F238E27FC236}">
              <a16:creationId xmlns:a16="http://schemas.microsoft.com/office/drawing/2014/main" id="{19934908-E74F-4AD9-A85D-E46DD499EB9B}"/>
            </a:ext>
          </a:extLst>
        </xdr:cNvPr>
        <xdr:cNvSpPr>
          <a:spLocks noChangeShapeType="1"/>
        </xdr:cNvSpPr>
      </xdr:nvSpPr>
      <xdr:spPr bwMode="auto">
        <a:xfrm>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8" name="Line 132">
          <a:extLst>
            <a:ext uri="{FF2B5EF4-FFF2-40B4-BE49-F238E27FC236}">
              <a16:creationId xmlns:a16="http://schemas.microsoft.com/office/drawing/2014/main" id="{94605F08-2355-444F-B058-A1DBE96AC9E7}"/>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69" name="Line 133">
          <a:extLst>
            <a:ext uri="{FF2B5EF4-FFF2-40B4-BE49-F238E27FC236}">
              <a16:creationId xmlns:a16="http://schemas.microsoft.com/office/drawing/2014/main" id="{78DD47C2-5F68-41BC-A31E-0329FE0CC85D}"/>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70" name="Line 134">
          <a:extLst>
            <a:ext uri="{FF2B5EF4-FFF2-40B4-BE49-F238E27FC236}">
              <a16:creationId xmlns:a16="http://schemas.microsoft.com/office/drawing/2014/main" id="{B1C5FC64-4900-49B0-9A1D-1F4A0FA3B6CB}"/>
            </a:ext>
          </a:extLst>
        </xdr:cNvPr>
        <xdr:cNvSpPr>
          <a:spLocks noChangeShapeType="1"/>
        </xdr:cNvSpPr>
      </xdr:nvSpPr>
      <xdr:spPr bwMode="auto">
        <a:xfrm>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71" name="Line 135">
          <a:extLst>
            <a:ext uri="{FF2B5EF4-FFF2-40B4-BE49-F238E27FC236}">
              <a16:creationId xmlns:a16="http://schemas.microsoft.com/office/drawing/2014/main" id="{42876C88-5800-464B-8987-E3D21C7EFBC9}"/>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87</xdr:row>
      <xdr:rowOff>0</xdr:rowOff>
    </xdr:from>
    <xdr:to>
      <xdr:col>14</xdr:col>
      <xdr:colOff>0</xdr:colOff>
      <xdr:row>87</xdr:row>
      <xdr:rowOff>0</xdr:rowOff>
    </xdr:to>
    <xdr:sp macro="" textlink="">
      <xdr:nvSpPr>
        <xdr:cNvPr id="22172" name="Line 136">
          <a:extLst>
            <a:ext uri="{FF2B5EF4-FFF2-40B4-BE49-F238E27FC236}">
              <a16:creationId xmlns:a16="http://schemas.microsoft.com/office/drawing/2014/main" id="{B65DD717-5F3A-47FF-B9AE-AA34A289BC5F}"/>
            </a:ext>
          </a:extLst>
        </xdr:cNvPr>
        <xdr:cNvSpPr>
          <a:spLocks noChangeShapeType="1"/>
        </xdr:cNvSpPr>
      </xdr:nvSpPr>
      <xdr:spPr bwMode="auto">
        <a:xfrm flipH="1">
          <a:off x="8582025" y="201263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73" name="Line 137">
          <a:extLst>
            <a:ext uri="{FF2B5EF4-FFF2-40B4-BE49-F238E27FC236}">
              <a16:creationId xmlns:a16="http://schemas.microsoft.com/office/drawing/2014/main" id="{AF3D9A64-6E0E-4107-9BBA-92A1C873A9B8}"/>
            </a:ext>
          </a:extLst>
        </xdr:cNvPr>
        <xdr:cNvSpPr>
          <a:spLocks noChangeShapeType="1"/>
        </xdr:cNvSpPr>
      </xdr:nvSpPr>
      <xdr:spPr bwMode="auto">
        <a:xfrm>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74" name="Line 138">
          <a:extLst>
            <a:ext uri="{FF2B5EF4-FFF2-40B4-BE49-F238E27FC236}">
              <a16:creationId xmlns:a16="http://schemas.microsoft.com/office/drawing/2014/main" id="{8760115B-35EB-4451-8F4E-870A7F6EAF41}"/>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87</xdr:row>
      <xdr:rowOff>0</xdr:rowOff>
    </xdr:from>
    <xdr:to>
      <xdr:col>15</xdr:col>
      <xdr:colOff>0</xdr:colOff>
      <xdr:row>87</xdr:row>
      <xdr:rowOff>0</xdr:rowOff>
    </xdr:to>
    <xdr:sp macro="" textlink="">
      <xdr:nvSpPr>
        <xdr:cNvPr id="22175" name="Line 139">
          <a:extLst>
            <a:ext uri="{FF2B5EF4-FFF2-40B4-BE49-F238E27FC236}">
              <a16:creationId xmlns:a16="http://schemas.microsoft.com/office/drawing/2014/main" id="{38F73255-4ADD-4E7D-88AB-6E08CA78AB37}"/>
            </a:ext>
          </a:extLst>
        </xdr:cNvPr>
        <xdr:cNvSpPr>
          <a:spLocks noChangeShapeType="1"/>
        </xdr:cNvSpPr>
      </xdr:nvSpPr>
      <xdr:spPr bwMode="auto">
        <a:xfrm flipH="1">
          <a:off x="9391650" y="201263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2</xdr:col>
      <xdr:colOff>9525</xdr:colOff>
      <xdr:row>107</xdr:row>
      <xdr:rowOff>0</xdr:rowOff>
    </xdr:from>
    <xdr:to>
      <xdr:col>6</xdr:col>
      <xdr:colOff>0</xdr:colOff>
      <xdr:row>108</xdr:row>
      <xdr:rowOff>0</xdr:rowOff>
    </xdr:to>
    <xdr:sp macro="" textlink="">
      <xdr:nvSpPr>
        <xdr:cNvPr id="6256" name="Text Box 112">
          <a:hlinkClick xmlns:r="http://schemas.openxmlformats.org/officeDocument/2006/relationships" r:id="rId3"/>
          <a:extLst>
            <a:ext uri="{FF2B5EF4-FFF2-40B4-BE49-F238E27FC236}">
              <a16:creationId xmlns:a16="http://schemas.microsoft.com/office/drawing/2014/main" id="{6B95D028-043E-4C93-8F6E-C17FDDE6D137}"/>
            </a:ext>
          </a:extLst>
        </xdr:cNvPr>
        <xdr:cNvSpPr txBox="1">
          <a:spLocks noChangeArrowheads="1"/>
        </xdr:cNvSpPr>
      </xdr:nvSpPr>
      <xdr:spPr bwMode="auto">
        <a:xfrm>
          <a:off x="180975" y="23117175"/>
          <a:ext cx="31623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editAs="oneCell">
    <xdr:from>
      <xdr:col>2</xdr:col>
      <xdr:colOff>9525</xdr:colOff>
      <xdr:row>8</xdr:row>
      <xdr:rowOff>142875</xdr:rowOff>
    </xdr:from>
    <xdr:to>
      <xdr:col>3</xdr:col>
      <xdr:colOff>819150</xdr:colOff>
      <xdr:row>9</xdr:row>
      <xdr:rowOff>123825</xdr:rowOff>
    </xdr:to>
    <xdr:sp macro="" textlink="">
      <xdr:nvSpPr>
        <xdr:cNvPr id="6287" name="Text Box 143">
          <a:hlinkClick xmlns:r="http://schemas.openxmlformats.org/officeDocument/2006/relationships" r:id="rId4"/>
          <a:extLst>
            <a:ext uri="{FF2B5EF4-FFF2-40B4-BE49-F238E27FC236}">
              <a16:creationId xmlns:a16="http://schemas.microsoft.com/office/drawing/2014/main" id="{C8F58328-C3E6-45FE-BBAA-249D6D855108}"/>
            </a:ext>
          </a:extLst>
        </xdr:cNvPr>
        <xdr:cNvSpPr txBox="1">
          <a:spLocks noChangeArrowheads="1"/>
        </xdr:cNvSpPr>
      </xdr:nvSpPr>
      <xdr:spPr bwMode="auto">
        <a:xfrm>
          <a:off x="180975" y="2847975"/>
          <a:ext cx="10191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twoCellAnchor editAs="oneCell">
    <xdr:from>
      <xdr:col>12</xdr:col>
      <xdr:colOff>180975</xdr:colOff>
      <xdr:row>6</xdr:row>
      <xdr:rowOff>9525</xdr:rowOff>
    </xdr:from>
    <xdr:to>
      <xdr:col>13</xdr:col>
      <xdr:colOff>390525</xdr:colOff>
      <xdr:row>6</xdr:row>
      <xdr:rowOff>219075</xdr:rowOff>
    </xdr:to>
    <xdr:sp macro="" textlink="">
      <xdr:nvSpPr>
        <xdr:cNvPr id="6300" name="Text Box 156">
          <a:hlinkClick xmlns:r="http://schemas.openxmlformats.org/officeDocument/2006/relationships" r:id="rId4"/>
          <a:extLst>
            <a:ext uri="{FF2B5EF4-FFF2-40B4-BE49-F238E27FC236}">
              <a16:creationId xmlns:a16="http://schemas.microsoft.com/office/drawing/2014/main" id="{90FC951F-976F-4351-8946-96CCBBE72F7A}"/>
            </a:ext>
          </a:extLst>
        </xdr:cNvPr>
        <xdr:cNvSpPr txBox="1">
          <a:spLocks noChangeArrowheads="1"/>
        </xdr:cNvSpPr>
      </xdr:nvSpPr>
      <xdr:spPr bwMode="auto">
        <a:xfrm>
          <a:off x="8382000" y="1362075"/>
          <a:ext cx="10191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twoCellAnchor>
    <xdr:from>
      <xdr:col>6</xdr:col>
      <xdr:colOff>609600</xdr:colOff>
      <xdr:row>44</xdr:row>
      <xdr:rowOff>219075</xdr:rowOff>
    </xdr:from>
    <xdr:to>
      <xdr:col>9</xdr:col>
      <xdr:colOff>704850</xdr:colOff>
      <xdr:row>51</xdr:row>
      <xdr:rowOff>85725</xdr:rowOff>
    </xdr:to>
    <xdr:sp macro="" textlink="">
      <xdr:nvSpPr>
        <xdr:cNvPr id="6301" name="Rectangle 157">
          <a:extLst>
            <a:ext uri="{FF2B5EF4-FFF2-40B4-BE49-F238E27FC236}">
              <a16:creationId xmlns:a16="http://schemas.microsoft.com/office/drawing/2014/main" id="{69D1E707-AF8C-4013-B430-6B5F3C961C22}"/>
            </a:ext>
          </a:extLst>
        </xdr:cNvPr>
        <xdr:cNvSpPr>
          <a:spLocks noChangeArrowheads="1"/>
        </xdr:cNvSpPr>
      </xdr:nvSpPr>
      <xdr:spPr bwMode="auto">
        <a:xfrm>
          <a:off x="3952875" y="10563225"/>
          <a:ext cx="2524125" cy="13335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6. LMWSDF Analyses.</a:t>
          </a:r>
        </a:p>
        <a:p>
          <a:pPr algn="l" rtl="0">
            <a:defRPr sz="1000"/>
          </a:pPr>
          <a:r>
            <a:rPr lang="en-GB" sz="1100" b="0" i="0" u="none" strike="noStrike" baseline="0">
              <a:solidFill>
                <a:srgbClr val="000000"/>
              </a:solidFill>
              <a:latin typeface="Gill Sans MT"/>
            </a:rPr>
            <a:t>Insert the values from the LC analyses. The Rf value is automatically populated from the calculation in point 3. If an Internal Standard (Wt-IS-SAMP) weight other than 100 mg is used, enter the weight.</a:t>
          </a:r>
          <a:endParaRPr lang="en-GB"/>
        </a:p>
      </xdr:txBody>
    </xdr:sp>
    <xdr:clientData/>
  </xdr:twoCellAnchor>
  <xdr:twoCellAnchor>
    <xdr:from>
      <xdr:col>11</xdr:col>
      <xdr:colOff>152400</xdr:colOff>
      <xdr:row>29</xdr:row>
      <xdr:rowOff>38100</xdr:rowOff>
    </xdr:from>
    <xdr:to>
      <xdr:col>13</xdr:col>
      <xdr:colOff>619125</xdr:colOff>
      <xdr:row>32</xdr:row>
      <xdr:rowOff>9525</xdr:rowOff>
    </xdr:to>
    <xdr:sp macro="" textlink="">
      <xdr:nvSpPr>
        <xdr:cNvPr id="6302" name="Rectangle 158">
          <a:extLst>
            <a:ext uri="{FF2B5EF4-FFF2-40B4-BE49-F238E27FC236}">
              <a16:creationId xmlns:a16="http://schemas.microsoft.com/office/drawing/2014/main" id="{87F92C8F-F3BC-489B-B2EB-4822D8AB512B}"/>
            </a:ext>
          </a:extLst>
        </xdr:cNvPr>
        <xdr:cNvSpPr>
          <a:spLocks noChangeArrowheads="1"/>
        </xdr:cNvSpPr>
      </xdr:nvSpPr>
      <xdr:spPr bwMode="auto">
        <a:xfrm>
          <a:off x="7543800" y="7115175"/>
          <a:ext cx="2085975" cy="4667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4. Deionization method </a:t>
          </a:r>
        </a:p>
        <a:p>
          <a:pPr algn="l" rtl="0">
            <a:defRPr sz="1000"/>
          </a:pPr>
          <a:r>
            <a:rPr lang="en-GB" sz="1100" b="0" i="0" u="none" strike="noStrike" baseline="0">
              <a:solidFill>
                <a:srgbClr val="000000"/>
              </a:solidFill>
              <a:latin typeface="Gill Sans MT"/>
            </a:rPr>
            <a:t>Select from the drop-down list.</a:t>
          </a:r>
          <a:endParaRPr lang="en-GB"/>
        </a:p>
      </xdr:txBody>
    </xdr:sp>
    <xdr:clientData/>
  </xdr:twoCellAnchor>
  <xdr:twoCellAnchor>
    <xdr:from>
      <xdr:col>11</xdr:col>
      <xdr:colOff>104775</xdr:colOff>
      <xdr:row>14</xdr:row>
      <xdr:rowOff>95250</xdr:rowOff>
    </xdr:from>
    <xdr:to>
      <xdr:col>13</xdr:col>
      <xdr:colOff>619125</xdr:colOff>
      <xdr:row>23</xdr:row>
      <xdr:rowOff>152400</xdr:rowOff>
    </xdr:to>
    <xdr:sp macro="" textlink="">
      <xdr:nvSpPr>
        <xdr:cNvPr id="6303" name="Rectangle 159">
          <a:extLst>
            <a:ext uri="{FF2B5EF4-FFF2-40B4-BE49-F238E27FC236}">
              <a16:creationId xmlns:a16="http://schemas.microsoft.com/office/drawing/2014/main" id="{244742FF-BC8B-4CA0-9022-1608E1FF3E86}"/>
            </a:ext>
          </a:extLst>
        </xdr:cNvPr>
        <xdr:cNvSpPr>
          <a:spLocks noChangeArrowheads="1"/>
        </xdr:cNvSpPr>
      </xdr:nvSpPr>
      <xdr:spPr bwMode="auto">
        <a:xfrm>
          <a:off x="7496175" y="4486275"/>
          <a:ext cx="2133600" cy="17621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3. Rf values</a:t>
          </a:r>
        </a:p>
        <a:p>
          <a:pPr algn="l" rtl="0">
            <a:defRPr sz="1000"/>
          </a:pPr>
          <a:r>
            <a:rPr lang="en-GB" sz="1100" b="0" i="0" u="none" strike="noStrike" baseline="0">
              <a:solidFill>
                <a:srgbClr val="000000"/>
              </a:solidFill>
              <a:latin typeface="Gill Sans MT"/>
            </a:rPr>
            <a:t>Insert the LC standard values to calculate the Average Rf value for the LMWSDF analyses. If the concentrations of the Internal standard (Wt-IS) or glucose (Wt-Glu) are different to the default values, enter the appropriate concentrations.</a:t>
          </a:r>
          <a:endParaRPr lang="en-GB"/>
        </a:p>
      </xdr:txBody>
    </xdr:sp>
    <xdr:clientData/>
  </xdr:twoCellAnchor>
  <xdr:twoCellAnchor>
    <xdr:from>
      <xdr:col>4</xdr:col>
      <xdr:colOff>38100</xdr:colOff>
      <xdr:row>14</xdr:row>
      <xdr:rowOff>95250</xdr:rowOff>
    </xdr:from>
    <xdr:to>
      <xdr:col>6</xdr:col>
      <xdr:colOff>676275</xdr:colOff>
      <xdr:row>16</xdr:row>
      <xdr:rowOff>19050</xdr:rowOff>
    </xdr:to>
    <xdr:sp macro="" textlink="">
      <xdr:nvSpPr>
        <xdr:cNvPr id="6304" name="Rectangle 160">
          <a:extLst>
            <a:ext uri="{FF2B5EF4-FFF2-40B4-BE49-F238E27FC236}">
              <a16:creationId xmlns:a16="http://schemas.microsoft.com/office/drawing/2014/main" id="{B1846BC5-E84C-4BEF-B723-B4E17DCC4707}"/>
            </a:ext>
          </a:extLst>
        </xdr:cNvPr>
        <xdr:cNvSpPr>
          <a:spLocks noChangeArrowheads="1"/>
        </xdr:cNvSpPr>
      </xdr:nvSpPr>
      <xdr:spPr bwMode="auto">
        <a:xfrm>
          <a:off x="1495425" y="4486275"/>
          <a:ext cx="2524125" cy="2952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1. Enter sample batch details.</a:t>
          </a:r>
          <a:endParaRPr lang="en-GB"/>
        </a:p>
      </xdr:txBody>
    </xdr:sp>
    <xdr:clientData/>
  </xdr:twoCellAnchor>
  <xdr:twoCellAnchor>
    <xdr:from>
      <xdr:col>5</xdr:col>
      <xdr:colOff>228600</xdr:colOff>
      <xdr:row>16</xdr:row>
      <xdr:rowOff>19050</xdr:rowOff>
    </xdr:from>
    <xdr:to>
      <xdr:col>5</xdr:col>
      <xdr:colOff>238125</xdr:colOff>
      <xdr:row>18</xdr:row>
      <xdr:rowOff>104775</xdr:rowOff>
    </xdr:to>
    <xdr:cxnSp macro="">
      <xdr:nvCxnSpPr>
        <xdr:cNvPr id="22184" name="AutoShape 161">
          <a:extLst>
            <a:ext uri="{FF2B5EF4-FFF2-40B4-BE49-F238E27FC236}">
              <a16:creationId xmlns:a16="http://schemas.microsoft.com/office/drawing/2014/main" id="{1F6175F8-0B0E-47A1-B790-8770D68D5CB7}"/>
            </a:ext>
          </a:extLst>
        </xdr:cNvPr>
        <xdr:cNvCxnSpPr>
          <a:cxnSpLocks noChangeShapeType="1"/>
          <a:stCxn id="6304" idx="2"/>
        </xdr:cNvCxnSpPr>
      </xdr:nvCxnSpPr>
      <xdr:spPr bwMode="auto">
        <a:xfrm>
          <a:off x="2762250" y="4981575"/>
          <a:ext cx="9525" cy="48577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409575</xdr:colOff>
      <xdr:row>18</xdr:row>
      <xdr:rowOff>76200</xdr:rowOff>
    </xdr:from>
    <xdr:to>
      <xdr:col>4</xdr:col>
      <xdr:colOff>409575</xdr:colOff>
      <xdr:row>18</xdr:row>
      <xdr:rowOff>123825</xdr:rowOff>
    </xdr:to>
    <xdr:cxnSp macro="">
      <xdr:nvCxnSpPr>
        <xdr:cNvPr id="22185" name="AutoShape 162">
          <a:extLst>
            <a:ext uri="{FF2B5EF4-FFF2-40B4-BE49-F238E27FC236}">
              <a16:creationId xmlns:a16="http://schemas.microsoft.com/office/drawing/2014/main" id="{B34CD54C-4A3B-4358-8F76-D9CD5DBAED00}"/>
            </a:ext>
          </a:extLst>
        </xdr:cNvPr>
        <xdr:cNvCxnSpPr>
          <a:cxnSpLocks noChangeShapeType="1"/>
        </xdr:cNvCxnSpPr>
      </xdr:nvCxnSpPr>
      <xdr:spPr bwMode="auto">
        <a:xfrm flipV="1">
          <a:off x="1866900" y="5438775"/>
          <a:ext cx="0" cy="47625"/>
        </a:xfrm>
        <a:prstGeom prst="straightConnector1">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390525</xdr:colOff>
      <xdr:row>27</xdr:row>
      <xdr:rowOff>66675</xdr:rowOff>
    </xdr:from>
    <xdr:to>
      <xdr:col>12</xdr:col>
      <xdr:colOff>400050</xdr:colOff>
      <xdr:row>29</xdr:row>
      <xdr:rowOff>38100</xdr:rowOff>
    </xdr:to>
    <xdr:cxnSp macro="">
      <xdr:nvCxnSpPr>
        <xdr:cNvPr id="22186" name="AutoShape 163">
          <a:extLst>
            <a:ext uri="{FF2B5EF4-FFF2-40B4-BE49-F238E27FC236}">
              <a16:creationId xmlns:a16="http://schemas.microsoft.com/office/drawing/2014/main" id="{A942FB83-D917-48ED-8212-8117E1A781EA}"/>
            </a:ext>
          </a:extLst>
        </xdr:cNvPr>
        <xdr:cNvCxnSpPr>
          <a:cxnSpLocks noChangeShapeType="1"/>
          <a:stCxn id="6302" idx="0"/>
        </xdr:cNvCxnSpPr>
      </xdr:nvCxnSpPr>
      <xdr:spPr bwMode="auto">
        <a:xfrm flipV="1">
          <a:off x="8591550" y="7353300"/>
          <a:ext cx="95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9525</xdr:colOff>
      <xdr:row>19</xdr:row>
      <xdr:rowOff>123825</xdr:rowOff>
    </xdr:from>
    <xdr:to>
      <xdr:col>11</xdr:col>
      <xdr:colOff>104775</xdr:colOff>
      <xdr:row>29</xdr:row>
      <xdr:rowOff>47625</xdr:rowOff>
    </xdr:to>
    <xdr:cxnSp macro="">
      <xdr:nvCxnSpPr>
        <xdr:cNvPr id="22187" name="AutoShape 164">
          <a:extLst>
            <a:ext uri="{FF2B5EF4-FFF2-40B4-BE49-F238E27FC236}">
              <a16:creationId xmlns:a16="http://schemas.microsoft.com/office/drawing/2014/main" id="{1CEA82BE-D4B4-4C0D-87C4-F622460AB049}"/>
            </a:ext>
          </a:extLst>
        </xdr:cNvPr>
        <xdr:cNvCxnSpPr>
          <a:cxnSpLocks noChangeShapeType="1"/>
          <a:stCxn id="6303" idx="1"/>
        </xdr:cNvCxnSpPr>
      </xdr:nvCxnSpPr>
      <xdr:spPr bwMode="auto">
        <a:xfrm flipH="1">
          <a:off x="4162425" y="5676900"/>
          <a:ext cx="3333750" cy="20383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400050</xdr:colOff>
      <xdr:row>42</xdr:row>
      <xdr:rowOff>114300</xdr:rowOff>
    </xdr:from>
    <xdr:to>
      <xdr:col>8</xdr:col>
      <xdr:colOff>257175</xdr:colOff>
      <xdr:row>44</xdr:row>
      <xdr:rowOff>219075</xdr:rowOff>
    </xdr:to>
    <xdr:cxnSp macro="">
      <xdr:nvCxnSpPr>
        <xdr:cNvPr id="22188" name="AutoShape 167">
          <a:extLst>
            <a:ext uri="{FF2B5EF4-FFF2-40B4-BE49-F238E27FC236}">
              <a16:creationId xmlns:a16="http://schemas.microsoft.com/office/drawing/2014/main" id="{E3FD6787-7CFD-4CB7-8A8C-9ACE66499AC1}"/>
            </a:ext>
          </a:extLst>
        </xdr:cNvPr>
        <xdr:cNvCxnSpPr>
          <a:cxnSpLocks noChangeShapeType="1"/>
          <a:stCxn id="6301" idx="0"/>
        </xdr:cNvCxnSpPr>
      </xdr:nvCxnSpPr>
      <xdr:spPr bwMode="auto">
        <a:xfrm flipH="1" flipV="1">
          <a:off x="4552950" y="11229975"/>
          <a:ext cx="666750" cy="48577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695325</xdr:colOff>
      <xdr:row>51</xdr:row>
      <xdr:rowOff>114300</xdr:rowOff>
    </xdr:from>
    <xdr:to>
      <xdr:col>13</xdr:col>
      <xdr:colOff>790575</xdr:colOff>
      <xdr:row>59</xdr:row>
      <xdr:rowOff>38100</xdr:rowOff>
    </xdr:to>
    <xdr:sp macro="" textlink="">
      <xdr:nvSpPr>
        <xdr:cNvPr id="6312" name="Rectangle 168">
          <a:extLst>
            <a:ext uri="{FF2B5EF4-FFF2-40B4-BE49-F238E27FC236}">
              <a16:creationId xmlns:a16="http://schemas.microsoft.com/office/drawing/2014/main" id="{78823EB1-B179-4795-BDBD-F2A245875854}"/>
            </a:ext>
          </a:extLst>
        </xdr:cNvPr>
        <xdr:cNvSpPr>
          <a:spLocks noChangeArrowheads="1"/>
        </xdr:cNvSpPr>
      </xdr:nvSpPr>
      <xdr:spPr bwMode="auto">
        <a:xfrm>
          <a:off x="7277100" y="11925300"/>
          <a:ext cx="2524125" cy="14763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7. Results</a:t>
          </a:r>
        </a:p>
        <a:p>
          <a:pPr algn="l" rtl="0">
            <a:defRPr sz="1000"/>
          </a:pPr>
          <a:r>
            <a:rPr lang="en-GB" sz="1100" b="0" i="0" u="none" strike="noStrike" baseline="0">
              <a:solidFill>
                <a:srgbClr val="000000"/>
              </a:solidFill>
              <a:latin typeface="Gill Sans MT"/>
            </a:rPr>
            <a:t>IDF, HMWSDF, LMWSDF and Total Dietary Fibre summary results will be automatically calculated when all values for IDF, HMWSDF and LMWSDF analyses have been entered and the additional </a:t>
          </a:r>
          <a:r>
            <a:rPr lang="en-GB" sz="1100" b="1" i="0" u="none" strike="noStrike" baseline="0">
              <a:solidFill>
                <a:srgbClr val="000000"/>
              </a:solidFill>
              <a:latin typeface="Gill Sans MT"/>
            </a:rPr>
            <a:t>Results Summary</a:t>
          </a:r>
          <a:r>
            <a:rPr lang="en-GB" sz="1100" b="0" i="0" u="none" strike="noStrike" baseline="0">
              <a:solidFill>
                <a:srgbClr val="000000"/>
              </a:solidFill>
              <a:latin typeface="Gill Sans MT"/>
            </a:rPr>
            <a:t> work sheet will automatically populate.</a:t>
          </a:r>
          <a:endParaRPr lang="en-GB"/>
        </a:p>
      </xdr:txBody>
    </xdr:sp>
    <xdr:clientData/>
  </xdr:twoCellAnchor>
  <xdr:twoCellAnchor>
    <xdr:from>
      <xdr:col>12</xdr:col>
      <xdr:colOff>342900</xdr:colOff>
      <xdr:row>48</xdr:row>
      <xdr:rowOff>38100</xdr:rowOff>
    </xdr:from>
    <xdr:to>
      <xdr:col>12</xdr:col>
      <xdr:colOff>781050</xdr:colOff>
      <xdr:row>51</xdr:row>
      <xdr:rowOff>114300</xdr:rowOff>
    </xdr:to>
    <xdr:cxnSp macro="">
      <xdr:nvCxnSpPr>
        <xdr:cNvPr id="22190" name="AutoShape 169">
          <a:extLst>
            <a:ext uri="{FF2B5EF4-FFF2-40B4-BE49-F238E27FC236}">
              <a16:creationId xmlns:a16="http://schemas.microsoft.com/office/drawing/2014/main" id="{0662F7C8-08A3-419A-A3D5-0B6B17C5C67C}"/>
            </a:ext>
          </a:extLst>
        </xdr:cNvPr>
        <xdr:cNvCxnSpPr>
          <a:cxnSpLocks noChangeShapeType="1"/>
          <a:stCxn id="6312" idx="0"/>
        </xdr:cNvCxnSpPr>
      </xdr:nvCxnSpPr>
      <xdr:spPr bwMode="auto">
        <a:xfrm flipV="1">
          <a:off x="8543925" y="12677775"/>
          <a:ext cx="43815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133350</xdr:colOff>
      <xdr:row>14</xdr:row>
      <xdr:rowOff>95250</xdr:rowOff>
    </xdr:from>
    <xdr:to>
      <xdr:col>10</xdr:col>
      <xdr:colOff>228600</xdr:colOff>
      <xdr:row>18</xdr:row>
      <xdr:rowOff>38100</xdr:rowOff>
    </xdr:to>
    <xdr:sp macro="" textlink="">
      <xdr:nvSpPr>
        <xdr:cNvPr id="6315" name="Rectangle 171">
          <a:extLst>
            <a:ext uri="{FF2B5EF4-FFF2-40B4-BE49-F238E27FC236}">
              <a16:creationId xmlns:a16="http://schemas.microsoft.com/office/drawing/2014/main" id="{4A90C772-A935-40F1-95B6-849701424844}"/>
            </a:ext>
          </a:extLst>
        </xdr:cNvPr>
        <xdr:cNvSpPr>
          <a:spLocks noChangeArrowheads="1"/>
        </xdr:cNvSpPr>
      </xdr:nvSpPr>
      <xdr:spPr bwMode="auto">
        <a:xfrm>
          <a:off x="4286250" y="4486275"/>
          <a:ext cx="2524125" cy="6667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2. Blank values</a:t>
          </a:r>
        </a:p>
        <a:p>
          <a:pPr algn="l" rtl="0">
            <a:defRPr sz="1000"/>
          </a:pPr>
          <a:r>
            <a:rPr lang="en-GB" sz="1100" b="0" i="0" u="none" strike="noStrike" baseline="0">
              <a:solidFill>
                <a:srgbClr val="000000"/>
              </a:solidFill>
              <a:latin typeface="Gill Sans MT"/>
            </a:rPr>
            <a:t>Insert the blank weights (enzymes plus buffers, no sample).</a:t>
          </a:r>
          <a:endParaRPr lang="en-GB"/>
        </a:p>
      </xdr:txBody>
    </xdr:sp>
    <xdr:clientData/>
  </xdr:twoCellAnchor>
  <xdr:twoCellAnchor>
    <xdr:from>
      <xdr:col>8</xdr:col>
      <xdr:colOff>0</xdr:colOff>
      <xdr:row>18</xdr:row>
      <xdr:rowOff>38100</xdr:rowOff>
    </xdr:from>
    <xdr:to>
      <xdr:col>8</xdr:col>
      <xdr:colOff>590550</xdr:colOff>
      <xdr:row>23</xdr:row>
      <xdr:rowOff>152400</xdr:rowOff>
    </xdr:to>
    <xdr:cxnSp macro="">
      <xdr:nvCxnSpPr>
        <xdr:cNvPr id="22192" name="AutoShape 172">
          <a:extLst>
            <a:ext uri="{FF2B5EF4-FFF2-40B4-BE49-F238E27FC236}">
              <a16:creationId xmlns:a16="http://schemas.microsoft.com/office/drawing/2014/main" id="{7C8153BC-D0D7-41B8-B6E7-E43E7C3CC38F}"/>
            </a:ext>
          </a:extLst>
        </xdr:cNvPr>
        <xdr:cNvCxnSpPr>
          <a:cxnSpLocks noChangeShapeType="1"/>
          <a:stCxn id="6315" idx="2"/>
        </xdr:cNvCxnSpPr>
      </xdr:nvCxnSpPr>
      <xdr:spPr bwMode="auto">
        <a:xfrm flipH="1">
          <a:off x="4962525" y="5400675"/>
          <a:ext cx="590550" cy="12763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152400</xdr:colOff>
      <xdr:row>40</xdr:row>
      <xdr:rowOff>57150</xdr:rowOff>
    </xdr:from>
    <xdr:to>
      <xdr:col>5</xdr:col>
      <xdr:colOff>647700</xdr:colOff>
      <xdr:row>47</xdr:row>
      <xdr:rowOff>123825</xdr:rowOff>
    </xdr:to>
    <xdr:sp macro="" textlink="">
      <xdr:nvSpPr>
        <xdr:cNvPr id="6322" name="Rectangle 178">
          <a:extLst>
            <a:ext uri="{FF2B5EF4-FFF2-40B4-BE49-F238E27FC236}">
              <a16:creationId xmlns:a16="http://schemas.microsoft.com/office/drawing/2014/main" id="{DA675709-C05B-4FF4-89C6-04E8988C7259}"/>
            </a:ext>
          </a:extLst>
        </xdr:cNvPr>
        <xdr:cNvSpPr>
          <a:spLocks noChangeArrowheads="1"/>
        </xdr:cNvSpPr>
      </xdr:nvSpPr>
      <xdr:spPr bwMode="auto">
        <a:xfrm>
          <a:off x="1609725" y="9286875"/>
          <a:ext cx="1571625" cy="20002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5. IDF and HMWSDF analyses.</a:t>
          </a:r>
          <a:endParaRPr lang="en-GB" sz="1100" b="0" i="0" u="none" strike="noStrike" baseline="0">
            <a:solidFill>
              <a:srgbClr val="000000"/>
            </a:solidFill>
            <a:latin typeface="Gill Sans MT"/>
          </a:endParaRPr>
        </a:p>
        <a:p>
          <a:pPr algn="l" rtl="0">
            <a:defRPr sz="1000"/>
          </a:pPr>
          <a:r>
            <a:rPr lang="en-GB" sz="1100" b="0" i="0" u="none" strike="noStrike" baseline="0">
              <a:solidFill>
                <a:srgbClr val="000000"/>
              </a:solidFill>
              <a:latin typeface="Gill Sans MT"/>
            </a:rPr>
            <a:t>Insert the residue weights from the IDF and HMWSDF analyses. M1 and M2 for the HMWSDF analyses will automatically populate when these values are entered for IDF.</a:t>
          </a:r>
          <a:endParaRPr lang="en-GB"/>
        </a:p>
      </xdr:txBody>
    </xdr:sp>
    <xdr:clientData/>
  </xdr:twoCellAnchor>
  <xdr:twoCellAnchor>
    <xdr:from>
      <xdr:col>4</xdr:col>
      <xdr:colOff>942975</xdr:colOff>
      <xdr:row>37</xdr:row>
      <xdr:rowOff>38100</xdr:rowOff>
    </xdr:from>
    <xdr:to>
      <xdr:col>8</xdr:col>
      <xdr:colOff>28575</xdr:colOff>
      <xdr:row>40</xdr:row>
      <xdr:rowOff>57150</xdr:rowOff>
    </xdr:to>
    <xdr:cxnSp macro="">
      <xdr:nvCxnSpPr>
        <xdr:cNvPr id="22194" name="AutoShape 179">
          <a:extLst>
            <a:ext uri="{FF2B5EF4-FFF2-40B4-BE49-F238E27FC236}">
              <a16:creationId xmlns:a16="http://schemas.microsoft.com/office/drawing/2014/main" id="{F32ECF38-F566-4EEA-9B17-5A4B3DCB2209}"/>
            </a:ext>
          </a:extLst>
        </xdr:cNvPr>
        <xdr:cNvCxnSpPr>
          <a:cxnSpLocks noChangeShapeType="1"/>
          <a:stCxn id="6322" idx="0"/>
        </xdr:cNvCxnSpPr>
      </xdr:nvCxnSpPr>
      <xdr:spPr bwMode="auto">
        <a:xfrm flipV="1">
          <a:off x="2400300" y="9629775"/>
          <a:ext cx="2590800" cy="5905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257175</xdr:colOff>
      <xdr:row>42</xdr:row>
      <xdr:rowOff>133350</xdr:rowOff>
    </xdr:from>
    <xdr:to>
      <xdr:col>10</xdr:col>
      <xdr:colOff>504825</xdr:colOff>
      <xdr:row>44</xdr:row>
      <xdr:rowOff>219075</xdr:rowOff>
    </xdr:to>
    <xdr:cxnSp macro="">
      <xdr:nvCxnSpPr>
        <xdr:cNvPr id="22195" name="AutoShape 181">
          <a:extLst>
            <a:ext uri="{FF2B5EF4-FFF2-40B4-BE49-F238E27FC236}">
              <a16:creationId xmlns:a16="http://schemas.microsoft.com/office/drawing/2014/main" id="{B959088D-32BB-41A1-9D44-B946B9451F20}"/>
            </a:ext>
          </a:extLst>
        </xdr:cNvPr>
        <xdr:cNvCxnSpPr>
          <a:cxnSpLocks noChangeShapeType="1"/>
          <a:stCxn id="6301" idx="0"/>
        </xdr:cNvCxnSpPr>
      </xdr:nvCxnSpPr>
      <xdr:spPr bwMode="auto">
        <a:xfrm flipV="1">
          <a:off x="5219700" y="11249025"/>
          <a:ext cx="1866900" cy="4667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xdr:col>
      <xdr:colOff>0</xdr:colOff>
      <xdr:row>1</xdr:row>
      <xdr:rowOff>0</xdr:rowOff>
    </xdr:from>
    <xdr:to>
      <xdr:col>15</xdr:col>
      <xdr:colOff>0</xdr:colOff>
      <xdr:row>5</xdr:row>
      <xdr:rowOff>89285</xdr:rowOff>
    </xdr:to>
    <xdr:pic>
      <xdr:nvPicPr>
        <xdr:cNvPr id="3" name="Picture 2">
          <a:extLst>
            <a:ext uri="{FF2B5EF4-FFF2-40B4-BE49-F238E27FC236}">
              <a16:creationId xmlns:a16="http://schemas.microsoft.com/office/drawing/2014/main" id="{71D8175B-9FF1-4786-A3FC-614AE872F5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 y="95250"/>
          <a:ext cx="9763125" cy="15847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381000</xdr:colOff>
      <xdr:row>18</xdr:row>
      <xdr:rowOff>85725</xdr:rowOff>
    </xdr:from>
    <xdr:to>
      <xdr:col>18</xdr:col>
      <xdr:colOff>0</xdr:colOff>
      <xdr:row>18</xdr:row>
      <xdr:rowOff>85725</xdr:rowOff>
    </xdr:to>
    <xdr:sp macro="" textlink="">
      <xdr:nvSpPr>
        <xdr:cNvPr id="2442" name="Line 29">
          <a:extLst>
            <a:ext uri="{FF2B5EF4-FFF2-40B4-BE49-F238E27FC236}">
              <a16:creationId xmlns:a16="http://schemas.microsoft.com/office/drawing/2014/main" id="{537ED88F-65C1-4210-A2BC-4E9D5E809473}"/>
            </a:ext>
          </a:extLst>
        </xdr:cNvPr>
        <xdr:cNvSpPr>
          <a:spLocks noChangeShapeType="1"/>
        </xdr:cNvSpPr>
      </xdr:nvSpPr>
      <xdr:spPr bwMode="auto">
        <a:xfrm>
          <a:off x="8591550" y="45148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18</xdr:row>
      <xdr:rowOff>85725</xdr:rowOff>
    </xdr:from>
    <xdr:to>
      <xdr:col>18</xdr:col>
      <xdr:colOff>0</xdr:colOff>
      <xdr:row>18</xdr:row>
      <xdr:rowOff>85725</xdr:rowOff>
    </xdr:to>
    <xdr:sp macro="" textlink="">
      <xdr:nvSpPr>
        <xdr:cNvPr id="2443" name="Line 30">
          <a:extLst>
            <a:ext uri="{FF2B5EF4-FFF2-40B4-BE49-F238E27FC236}">
              <a16:creationId xmlns:a16="http://schemas.microsoft.com/office/drawing/2014/main" id="{67249064-3009-4EC6-AF6F-42C60F827730}"/>
            </a:ext>
          </a:extLst>
        </xdr:cNvPr>
        <xdr:cNvSpPr>
          <a:spLocks noChangeShapeType="1"/>
        </xdr:cNvSpPr>
      </xdr:nvSpPr>
      <xdr:spPr bwMode="auto">
        <a:xfrm flipH="1">
          <a:off x="8591550" y="45148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18</xdr:row>
      <xdr:rowOff>114300</xdr:rowOff>
    </xdr:from>
    <xdr:to>
      <xdr:col>18</xdr:col>
      <xdr:colOff>0</xdr:colOff>
      <xdr:row>18</xdr:row>
      <xdr:rowOff>114300</xdr:rowOff>
    </xdr:to>
    <xdr:sp macro="" textlink="">
      <xdr:nvSpPr>
        <xdr:cNvPr id="2444" name="Line 31">
          <a:extLst>
            <a:ext uri="{FF2B5EF4-FFF2-40B4-BE49-F238E27FC236}">
              <a16:creationId xmlns:a16="http://schemas.microsoft.com/office/drawing/2014/main" id="{8BB71F2B-DCEF-4CA9-9874-7B065CFEE673}"/>
            </a:ext>
          </a:extLst>
        </xdr:cNvPr>
        <xdr:cNvSpPr>
          <a:spLocks noChangeShapeType="1"/>
        </xdr:cNvSpPr>
      </xdr:nvSpPr>
      <xdr:spPr bwMode="auto">
        <a:xfrm flipH="1">
          <a:off x="8591550" y="45434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291</xdr:row>
      <xdr:rowOff>171450</xdr:rowOff>
    </xdr:from>
    <xdr:to>
      <xdr:col>8</xdr:col>
      <xdr:colOff>114300</xdr:colOff>
      <xdr:row>292</xdr:row>
      <xdr:rowOff>152400</xdr:rowOff>
    </xdr:to>
    <xdr:sp macro="" textlink="">
      <xdr:nvSpPr>
        <xdr:cNvPr id="2081" name="Text Box 33">
          <a:hlinkClick xmlns:r="http://schemas.openxmlformats.org/officeDocument/2006/relationships" r:id="rId1"/>
          <a:extLst>
            <a:ext uri="{FF2B5EF4-FFF2-40B4-BE49-F238E27FC236}">
              <a16:creationId xmlns:a16="http://schemas.microsoft.com/office/drawing/2014/main" id="{355F812B-53D6-4408-B6C3-CA3D9357293A}"/>
            </a:ext>
          </a:extLst>
        </xdr:cNvPr>
        <xdr:cNvSpPr txBox="1">
          <a:spLocks noChangeArrowheads="1"/>
        </xdr:cNvSpPr>
      </xdr:nvSpPr>
      <xdr:spPr bwMode="auto">
        <a:xfrm>
          <a:off x="180975" y="66817875"/>
          <a:ext cx="3286125"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xdr:from>
      <xdr:col>17</xdr:col>
      <xdr:colOff>381000</xdr:colOff>
      <xdr:row>18</xdr:row>
      <xdr:rowOff>85725</xdr:rowOff>
    </xdr:from>
    <xdr:to>
      <xdr:col>18</xdr:col>
      <xdr:colOff>0</xdr:colOff>
      <xdr:row>18</xdr:row>
      <xdr:rowOff>85725</xdr:rowOff>
    </xdr:to>
    <xdr:sp macro="" textlink="">
      <xdr:nvSpPr>
        <xdr:cNvPr id="2446" name="Line 53">
          <a:extLst>
            <a:ext uri="{FF2B5EF4-FFF2-40B4-BE49-F238E27FC236}">
              <a16:creationId xmlns:a16="http://schemas.microsoft.com/office/drawing/2014/main" id="{01C92A66-29D5-48FC-A3A7-A1639D94BE08}"/>
            </a:ext>
          </a:extLst>
        </xdr:cNvPr>
        <xdr:cNvSpPr>
          <a:spLocks noChangeShapeType="1"/>
        </xdr:cNvSpPr>
      </xdr:nvSpPr>
      <xdr:spPr bwMode="auto">
        <a:xfrm>
          <a:off x="9401175" y="4514850"/>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17</xdr:col>
      <xdr:colOff>381000</xdr:colOff>
      <xdr:row>18</xdr:row>
      <xdr:rowOff>85725</xdr:rowOff>
    </xdr:from>
    <xdr:to>
      <xdr:col>18</xdr:col>
      <xdr:colOff>0</xdr:colOff>
      <xdr:row>18</xdr:row>
      <xdr:rowOff>85725</xdr:rowOff>
    </xdr:to>
    <xdr:sp macro="" textlink="">
      <xdr:nvSpPr>
        <xdr:cNvPr id="2447" name="Line 54">
          <a:extLst>
            <a:ext uri="{FF2B5EF4-FFF2-40B4-BE49-F238E27FC236}">
              <a16:creationId xmlns:a16="http://schemas.microsoft.com/office/drawing/2014/main" id="{0562B5E6-6D38-4A6D-B6DE-88AAA59AF09C}"/>
            </a:ext>
          </a:extLst>
        </xdr:cNvPr>
        <xdr:cNvSpPr>
          <a:spLocks noChangeShapeType="1"/>
        </xdr:cNvSpPr>
      </xdr:nvSpPr>
      <xdr:spPr bwMode="auto">
        <a:xfrm flipH="1">
          <a:off x="9401175" y="4514850"/>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17</xdr:col>
      <xdr:colOff>381000</xdr:colOff>
      <xdr:row>18</xdr:row>
      <xdr:rowOff>114300</xdr:rowOff>
    </xdr:from>
    <xdr:to>
      <xdr:col>18</xdr:col>
      <xdr:colOff>0</xdr:colOff>
      <xdr:row>18</xdr:row>
      <xdr:rowOff>114300</xdr:rowOff>
    </xdr:to>
    <xdr:sp macro="" textlink="">
      <xdr:nvSpPr>
        <xdr:cNvPr id="2448" name="Line 55">
          <a:extLst>
            <a:ext uri="{FF2B5EF4-FFF2-40B4-BE49-F238E27FC236}">
              <a16:creationId xmlns:a16="http://schemas.microsoft.com/office/drawing/2014/main" id="{F19810D6-F675-4962-9E7A-76C7CDF46611}"/>
            </a:ext>
          </a:extLst>
        </xdr:cNvPr>
        <xdr:cNvSpPr>
          <a:spLocks noChangeShapeType="1"/>
        </xdr:cNvSpPr>
      </xdr:nvSpPr>
      <xdr:spPr bwMode="auto">
        <a:xfrm flipH="1">
          <a:off x="9401175" y="4543425"/>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464654</xdr:colOff>
      <xdr:row>2</xdr:row>
      <xdr:rowOff>135421</xdr:rowOff>
    </xdr:from>
    <xdr:to>
      <xdr:col>17</xdr:col>
      <xdr:colOff>762000</xdr:colOff>
      <xdr:row>3</xdr:row>
      <xdr:rowOff>144946</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id="{9D16297D-E5A3-47BE-8344-6E9BC6385EF3}"/>
            </a:ext>
          </a:extLst>
        </xdr:cNvPr>
        <xdr:cNvSpPr txBox="1">
          <a:spLocks noChangeArrowheads="1"/>
        </xdr:cNvSpPr>
      </xdr:nvSpPr>
      <xdr:spPr bwMode="auto">
        <a:xfrm>
          <a:off x="8689284" y="1783660"/>
          <a:ext cx="1109042"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endParaRPr lang="en-GB"/>
        </a:p>
      </xdr:txBody>
    </xdr:sp>
    <xdr:clientData/>
  </xdr:twoCellAnchor>
  <xdr:twoCellAnchor>
    <xdr:from>
      <xdr:col>15</xdr:col>
      <xdr:colOff>464654</xdr:colOff>
      <xdr:row>5</xdr:row>
      <xdr:rowOff>2485</xdr:rowOff>
    </xdr:from>
    <xdr:to>
      <xdr:col>17</xdr:col>
      <xdr:colOff>762000</xdr:colOff>
      <xdr:row>7</xdr:row>
      <xdr:rowOff>40584</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id="{548F153B-BF75-4E69-8B0D-717E2DF86F1E}"/>
            </a:ext>
          </a:extLst>
        </xdr:cNvPr>
        <xdr:cNvSpPr txBox="1">
          <a:spLocks noChangeArrowheads="1"/>
        </xdr:cNvSpPr>
      </xdr:nvSpPr>
      <xdr:spPr bwMode="auto">
        <a:xfrm>
          <a:off x="8689284" y="2222224"/>
          <a:ext cx="1109042" cy="4190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15</xdr:col>
      <xdr:colOff>464654</xdr:colOff>
      <xdr:row>3</xdr:row>
      <xdr:rowOff>173935</xdr:rowOff>
    </xdr:from>
    <xdr:to>
      <xdr:col>19</xdr:col>
      <xdr:colOff>131279</xdr:colOff>
      <xdr:row>5</xdr:row>
      <xdr:rowOff>21535</xdr:rowOff>
    </xdr:to>
    <xdr:sp macro="" textlink="">
      <xdr:nvSpPr>
        <xdr:cNvPr id="2115" name="Text Box 67">
          <a:hlinkClick xmlns:r="http://schemas.openxmlformats.org/officeDocument/2006/relationships" r:id="rId4"/>
          <a:extLst>
            <a:ext uri="{FF2B5EF4-FFF2-40B4-BE49-F238E27FC236}">
              <a16:creationId xmlns:a16="http://schemas.microsoft.com/office/drawing/2014/main" id="{B302A8A3-6B40-4846-9888-42DFBB61EF80}"/>
            </a:ext>
          </a:extLst>
        </xdr:cNvPr>
        <xdr:cNvSpPr txBox="1">
          <a:spLocks noChangeArrowheads="1"/>
        </xdr:cNvSpPr>
      </xdr:nvSpPr>
      <xdr:spPr bwMode="auto">
        <a:xfrm>
          <a:off x="8689284" y="2012674"/>
          <a:ext cx="134799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Results Summary</a:t>
          </a:r>
          <a:endParaRPr lang="en-GB"/>
        </a:p>
      </xdr:txBody>
    </xdr:sp>
    <xdr:clientData/>
  </xdr:twoCellAnchor>
  <xdr:twoCellAnchor editAs="oneCell">
    <xdr:from>
      <xdr:col>1</xdr:col>
      <xdr:colOff>0</xdr:colOff>
      <xdr:row>1</xdr:row>
      <xdr:rowOff>1</xdr:rowOff>
    </xdr:from>
    <xdr:to>
      <xdr:col>19</xdr:col>
      <xdr:colOff>0</xdr:colOff>
      <xdr:row>2</xdr:row>
      <xdr:rowOff>40233</xdr:rowOff>
    </xdr:to>
    <xdr:pic>
      <xdr:nvPicPr>
        <xdr:cNvPr id="3" name="Picture 2">
          <a:extLst>
            <a:ext uri="{FF2B5EF4-FFF2-40B4-BE49-F238E27FC236}">
              <a16:creationId xmlns:a16="http://schemas.microsoft.com/office/drawing/2014/main" id="{F76867D0-5837-4676-A01E-9108C1ABFB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957" y="99392"/>
          <a:ext cx="9790043" cy="1589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110911</xdr:colOff>
      <xdr:row>1</xdr:row>
      <xdr:rowOff>0</xdr:rowOff>
    </xdr:from>
    <xdr:to>
      <xdr:col>14</xdr:col>
      <xdr:colOff>57149</xdr:colOff>
      <xdr:row>1</xdr:row>
      <xdr:rowOff>1294602</xdr:rowOff>
    </xdr:to>
    <xdr:pic>
      <xdr:nvPicPr>
        <xdr:cNvPr id="18749" name="Picture 1">
          <a:extLst>
            <a:ext uri="{FF2B5EF4-FFF2-40B4-BE49-F238E27FC236}">
              <a16:creationId xmlns:a16="http://schemas.microsoft.com/office/drawing/2014/main" id="{673C1C1A-C92B-4B0F-B551-34214E326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0911" y="95250"/>
          <a:ext cx="7975813" cy="1294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704851</xdr:colOff>
      <xdr:row>1</xdr:row>
      <xdr:rowOff>1609725</xdr:rowOff>
    </xdr:from>
    <xdr:to>
      <xdr:col>12</xdr:col>
      <xdr:colOff>688698</xdr:colOff>
      <xdr:row>2</xdr:row>
      <xdr:rowOff>188843</xdr:rowOff>
    </xdr:to>
    <xdr:sp macro="" textlink="">
      <xdr:nvSpPr>
        <xdr:cNvPr id="18435" name="Text Box 3">
          <a:hlinkClick xmlns:r="http://schemas.openxmlformats.org/officeDocument/2006/relationships" r:id="rId2"/>
          <a:extLst>
            <a:ext uri="{FF2B5EF4-FFF2-40B4-BE49-F238E27FC236}">
              <a16:creationId xmlns:a16="http://schemas.microsoft.com/office/drawing/2014/main" id="{C61E6D97-FEC8-4894-B73E-84DCECB4D744}"/>
            </a:ext>
          </a:extLst>
        </xdr:cNvPr>
        <xdr:cNvSpPr txBox="1">
          <a:spLocks noChangeArrowheads="1"/>
        </xdr:cNvSpPr>
      </xdr:nvSpPr>
      <xdr:spPr bwMode="auto">
        <a:xfrm>
          <a:off x="6305551" y="1704975"/>
          <a:ext cx="793472" cy="2174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endParaRPr lang="en-GB"/>
        </a:p>
      </xdr:txBody>
    </xdr:sp>
    <xdr:clientData/>
  </xdr:twoCellAnchor>
  <xdr:twoCellAnchor editAs="absolute">
    <xdr:from>
      <xdr:col>11</xdr:col>
      <xdr:colOff>704850</xdr:colOff>
      <xdr:row>2</xdr:row>
      <xdr:rowOff>180975</xdr:rowOff>
    </xdr:from>
    <xdr:to>
      <xdr:col>13</xdr:col>
      <xdr:colOff>9525</xdr:colOff>
      <xdr:row>4</xdr:row>
      <xdr:rowOff>38100</xdr:rowOff>
    </xdr:to>
    <xdr:sp macro="" textlink="">
      <xdr:nvSpPr>
        <xdr:cNvPr id="18436" name="Text Box 4">
          <a:hlinkClick xmlns:r="http://schemas.openxmlformats.org/officeDocument/2006/relationships" r:id="rId3"/>
          <a:extLst>
            <a:ext uri="{FF2B5EF4-FFF2-40B4-BE49-F238E27FC236}">
              <a16:creationId xmlns:a16="http://schemas.microsoft.com/office/drawing/2014/main" id="{54598EE6-8A6A-41F5-8CC5-DFA01112457D}"/>
            </a:ext>
          </a:extLst>
        </xdr:cNvPr>
        <xdr:cNvSpPr txBox="1">
          <a:spLocks noChangeArrowheads="1"/>
        </xdr:cNvSpPr>
      </xdr:nvSpPr>
      <xdr:spPr bwMode="auto">
        <a:xfrm>
          <a:off x="6305550" y="1914525"/>
          <a:ext cx="9239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14</xdr:col>
      <xdr:colOff>0</xdr:colOff>
      <xdr:row>4</xdr:row>
      <xdr:rowOff>85725</xdr:rowOff>
    </xdr:from>
    <xdr:to>
      <xdr:col>14</xdr:col>
      <xdr:colOff>0</xdr:colOff>
      <xdr:row>4</xdr:row>
      <xdr:rowOff>85725</xdr:rowOff>
    </xdr:to>
    <xdr:sp macro="" textlink="">
      <xdr:nvSpPr>
        <xdr:cNvPr id="18752" name="Line 5">
          <a:extLst>
            <a:ext uri="{FF2B5EF4-FFF2-40B4-BE49-F238E27FC236}">
              <a16:creationId xmlns:a16="http://schemas.microsoft.com/office/drawing/2014/main" id="{354B8FC2-BDF5-4AC6-8361-F47639BC6709}"/>
            </a:ext>
          </a:extLst>
        </xdr:cNvPr>
        <xdr:cNvSpPr>
          <a:spLocks noChangeShapeType="1"/>
        </xdr:cNvSpPr>
      </xdr:nvSpPr>
      <xdr:spPr bwMode="auto">
        <a:xfrm>
          <a:off x="8029575" y="18288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0</xdr:colOff>
      <xdr:row>4</xdr:row>
      <xdr:rowOff>85725</xdr:rowOff>
    </xdr:from>
    <xdr:to>
      <xdr:col>14</xdr:col>
      <xdr:colOff>0</xdr:colOff>
      <xdr:row>4</xdr:row>
      <xdr:rowOff>85725</xdr:rowOff>
    </xdr:to>
    <xdr:sp macro="" textlink="">
      <xdr:nvSpPr>
        <xdr:cNvPr id="18753" name="Line 6">
          <a:extLst>
            <a:ext uri="{FF2B5EF4-FFF2-40B4-BE49-F238E27FC236}">
              <a16:creationId xmlns:a16="http://schemas.microsoft.com/office/drawing/2014/main" id="{51A5DFDD-6CEB-438D-9244-FD91542939E9}"/>
            </a:ext>
          </a:extLst>
        </xdr:cNvPr>
        <xdr:cNvSpPr>
          <a:spLocks noChangeShapeType="1"/>
        </xdr:cNvSpPr>
      </xdr:nvSpPr>
      <xdr:spPr bwMode="auto">
        <a:xfrm flipH="1">
          <a:off x="8029575" y="18288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0</xdr:colOff>
      <xdr:row>4</xdr:row>
      <xdr:rowOff>114300</xdr:rowOff>
    </xdr:from>
    <xdr:to>
      <xdr:col>14</xdr:col>
      <xdr:colOff>0</xdr:colOff>
      <xdr:row>4</xdr:row>
      <xdr:rowOff>114300</xdr:rowOff>
    </xdr:to>
    <xdr:sp macro="" textlink="">
      <xdr:nvSpPr>
        <xdr:cNvPr id="18754" name="Line 7">
          <a:extLst>
            <a:ext uri="{FF2B5EF4-FFF2-40B4-BE49-F238E27FC236}">
              <a16:creationId xmlns:a16="http://schemas.microsoft.com/office/drawing/2014/main" id="{AF356727-54C6-426E-BB37-0431B24F5972}"/>
            </a:ext>
          </a:extLst>
        </xdr:cNvPr>
        <xdr:cNvSpPr>
          <a:spLocks noChangeShapeType="1"/>
        </xdr:cNvSpPr>
      </xdr:nvSpPr>
      <xdr:spPr bwMode="auto">
        <a:xfrm flipH="1">
          <a:off x="8029575" y="185737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23</xdr:row>
      <xdr:rowOff>171450</xdr:rowOff>
    </xdr:from>
    <xdr:to>
      <xdr:col>7</xdr:col>
      <xdr:colOff>114300</xdr:colOff>
      <xdr:row>24</xdr:row>
      <xdr:rowOff>152400</xdr:rowOff>
    </xdr:to>
    <xdr:sp macro="" textlink="">
      <xdr:nvSpPr>
        <xdr:cNvPr id="18440" name="Text Box 8">
          <a:hlinkClick xmlns:r="http://schemas.openxmlformats.org/officeDocument/2006/relationships" r:id="rId4"/>
          <a:extLst>
            <a:ext uri="{FF2B5EF4-FFF2-40B4-BE49-F238E27FC236}">
              <a16:creationId xmlns:a16="http://schemas.microsoft.com/office/drawing/2014/main" id="{F9B719C1-4521-42A2-9DAA-79435DCEFD00}"/>
            </a:ext>
          </a:extLst>
        </xdr:cNvPr>
        <xdr:cNvSpPr txBox="1">
          <a:spLocks noChangeArrowheads="1"/>
        </xdr:cNvSpPr>
      </xdr:nvSpPr>
      <xdr:spPr bwMode="auto">
        <a:xfrm>
          <a:off x="180975" y="5124450"/>
          <a:ext cx="300990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xdr:from>
      <xdr:col>14</xdr:col>
      <xdr:colOff>0</xdr:colOff>
      <xdr:row>4</xdr:row>
      <xdr:rowOff>85725</xdr:rowOff>
    </xdr:from>
    <xdr:to>
      <xdr:col>15</xdr:col>
      <xdr:colOff>0</xdr:colOff>
      <xdr:row>4</xdr:row>
      <xdr:rowOff>85725</xdr:rowOff>
    </xdr:to>
    <xdr:sp macro="" textlink="">
      <xdr:nvSpPr>
        <xdr:cNvPr id="18756" name="Line 9">
          <a:extLst>
            <a:ext uri="{FF2B5EF4-FFF2-40B4-BE49-F238E27FC236}">
              <a16:creationId xmlns:a16="http://schemas.microsoft.com/office/drawing/2014/main" id="{0851FC16-6DC7-44D8-A45A-4B7DCF34334B}"/>
            </a:ext>
          </a:extLst>
        </xdr:cNvPr>
        <xdr:cNvSpPr>
          <a:spLocks noChangeShapeType="1"/>
        </xdr:cNvSpPr>
      </xdr:nvSpPr>
      <xdr:spPr bwMode="auto">
        <a:xfrm>
          <a:off x="8029575" y="1828800"/>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0</xdr:colOff>
      <xdr:row>4</xdr:row>
      <xdr:rowOff>85725</xdr:rowOff>
    </xdr:from>
    <xdr:to>
      <xdr:col>15</xdr:col>
      <xdr:colOff>0</xdr:colOff>
      <xdr:row>4</xdr:row>
      <xdr:rowOff>85725</xdr:rowOff>
    </xdr:to>
    <xdr:sp macro="" textlink="">
      <xdr:nvSpPr>
        <xdr:cNvPr id="18757" name="Line 10">
          <a:extLst>
            <a:ext uri="{FF2B5EF4-FFF2-40B4-BE49-F238E27FC236}">
              <a16:creationId xmlns:a16="http://schemas.microsoft.com/office/drawing/2014/main" id="{5F6101DB-F43E-464C-9678-E9B072ACB5EB}"/>
            </a:ext>
          </a:extLst>
        </xdr:cNvPr>
        <xdr:cNvSpPr>
          <a:spLocks noChangeShapeType="1"/>
        </xdr:cNvSpPr>
      </xdr:nvSpPr>
      <xdr:spPr bwMode="auto">
        <a:xfrm flipH="1">
          <a:off x="8029575" y="1828800"/>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0</xdr:colOff>
      <xdr:row>4</xdr:row>
      <xdr:rowOff>114300</xdr:rowOff>
    </xdr:from>
    <xdr:to>
      <xdr:col>15</xdr:col>
      <xdr:colOff>0</xdr:colOff>
      <xdr:row>4</xdr:row>
      <xdr:rowOff>114300</xdr:rowOff>
    </xdr:to>
    <xdr:sp macro="" textlink="">
      <xdr:nvSpPr>
        <xdr:cNvPr id="18758" name="Line 11">
          <a:extLst>
            <a:ext uri="{FF2B5EF4-FFF2-40B4-BE49-F238E27FC236}">
              <a16:creationId xmlns:a16="http://schemas.microsoft.com/office/drawing/2014/main" id="{D7A52839-909D-41EB-AE7D-A88259E1E4B2}"/>
            </a:ext>
          </a:extLst>
        </xdr:cNvPr>
        <xdr:cNvSpPr>
          <a:spLocks noChangeShapeType="1"/>
        </xdr:cNvSpPr>
      </xdr:nvSpPr>
      <xdr:spPr bwMode="auto">
        <a:xfrm flipH="1">
          <a:off x="8029575" y="1857375"/>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11</xdr:col>
      <xdr:colOff>704850</xdr:colOff>
      <xdr:row>1</xdr:row>
      <xdr:rowOff>1381125</xdr:rowOff>
    </xdr:from>
    <xdr:to>
      <xdr:col>13</xdr:col>
      <xdr:colOff>104775</xdr:colOff>
      <xdr:row>1</xdr:row>
      <xdr:rowOff>1590675</xdr:rowOff>
    </xdr:to>
    <xdr:sp macro="" textlink="">
      <xdr:nvSpPr>
        <xdr:cNvPr id="18448" name="Text Box 16">
          <a:hlinkClick xmlns:r="http://schemas.openxmlformats.org/officeDocument/2006/relationships" r:id="rId5"/>
          <a:extLst>
            <a:ext uri="{FF2B5EF4-FFF2-40B4-BE49-F238E27FC236}">
              <a16:creationId xmlns:a16="http://schemas.microsoft.com/office/drawing/2014/main" id="{D5DD26D8-83D0-4FF9-B9AD-13C99B6330EE}"/>
            </a:ext>
          </a:extLst>
        </xdr:cNvPr>
        <xdr:cNvSpPr txBox="1">
          <a:spLocks noChangeArrowheads="1"/>
        </xdr:cNvSpPr>
      </xdr:nvSpPr>
      <xdr:spPr bwMode="auto">
        <a:xfrm>
          <a:off x="6305550" y="1476375"/>
          <a:ext cx="10191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cs.megazyme.com/support/home" TargetMode="External"/><Relationship Id="rId2" Type="http://schemas.openxmlformats.org/officeDocument/2006/relationships/hyperlink" Target="http://www.megazyme.com/" TargetMode="External"/><Relationship Id="rId1" Type="http://schemas.openxmlformats.org/officeDocument/2006/relationships/hyperlink" Target="mailto:info@megazym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upport.megazyme.com/support/hom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0"/>
  <sheetViews>
    <sheetView topLeftCell="A73" zoomScaleNormal="85" workbookViewId="0">
      <selection activeCell="D107" sqref="D107"/>
    </sheetView>
  </sheetViews>
  <sheetFormatPr defaultColWidth="12.28515625" defaultRowHeight="15" x14ac:dyDescent="0.3"/>
  <cols>
    <col min="1" max="1" width="1.7109375" style="31" customWidth="1"/>
    <col min="2" max="2" width="0.85546875" style="31" customWidth="1"/>
    <col min="3" max="3" width="3.140625" style="76" customWidth="1"/>
    <col min="4" max="5" width="16.140625" style="31" customWidth="1"/>
    <col min="6" max="14" width="12.140625" style="31" customWidth="1"/>
    <col min="15" max="15" width="0.85546875" style="31" customWidth="1"/>
    <col min="16" max="16384" width="12.28515625" style="31"/>
  </cols>
  <sheetData>
    <row r="1" spans="1:15" ht="7.7" customHeight="1" x14ac:dyDescent="0.3">
      <c r="A1" s="1"/>
      <c r="B1" s="1"/>
      <c r="C1" s="7"/>
      <c r="D1" s="1"/>
      <c r="E1" s="1"/>
      <c r="F1" s="1"/>
      <c r="G1" s="1"/>
      <c r="H1" s="1"/>
      <c r="I1" s="1"/>
      <c r="J1" s="1"/>
      <c r="K1" s="1"/>
      <c r="L1" s="1"/>
      <c r="M1" s="1"/>
    </row>
    <row r="2" spans="1:15" ht="13.7" customHeight="1" x14ac:dyDescent="0.3">
      <c r="A2" s="1"/>
      <c r="B2" s="3"/>
      <c r="C2" s="8"/>
      <c r="D2" s="3"/>
      <c r="E2" s="3"/>
      <c r="F2" s="3"/>
      <c r="G2" s="3"/>
      <c r="H2" s="3"/>
      <c r="I2" s="3"/>
      <c r="J2" s="3"/>
      <c r="K2" s="3"/>
      <c r="L2" s="3"/>
      <c r="M2" s="3"/>
      <c r="N2" s="5"/>
      <c r="O2" s="5"/>
    </row>
    <row r="3" spans="1:15" ht="27" customHeight="1" x14ac:dyDescent="0.3">
      <c r="A3" s="1"/>
      <c r="B3" s="3"/>
      <c r="C3" s="8"/>
      <c r="D3" s="4"/>
      <c r="E3" s="4"/>
      <c r="F3" s="4"/>
      <c r="G3" s="4"/>
      <c r="H3" s="4"/>
      <c r="I3" s="4"/>
      <c r="J3" s="4"/>
      <c r="K3" s="4"/>
      <c r="L3" s="4"/>
      <c r="M3" s="3"/>
      <c r="N3" s="5"/>
      <c r="O3" s="5"/>
    </row>
    <row r="4" spans="1:15" ht="59.25" customHeight="1" x14ac:dyDescent="0.3">
      <c r="A4" s="1"/>
      <c r="B4" s="3"/>
      <c r="C4" s="8"/>
      <c r="D4" s="4"/>
      <c r="E4" s="4"/>
      <c r="F4" s="4"/>
      <c r="G4" s="4"/>
      <c r="H4" s="4"/>
      <c r="I4" s="4"/>
      <c r="J4" s="4"/>
      <c r="K4" s="4"/>
      <c r="L4" s="4"/>
      <c r="M4" s="3"/>
      <c r="N4" s="5"/>
      <c r="O4" s="5"/>
    </row>
    <row r="5" spans="1:15" ht="18.2" customHeight="1" x14ac:dyDescent="0.3">
      <c r="A5" s="1"/>
      <c r="B5" s="3"/>
      <c r="C5" s="9"/>
      <c r="D5" s="17"/>
      <c r="E5" s="17"/>
      <c r="F5" s="17"/>
      <c r="G5" s="17"/>
      <c r="H5" s="17"/>
      <c r="I5" s="17"/>
      <c r="J5" s="17"/>
      <c r="K5" s="17"/>
      <c r="L5" s="17"/>
      <c r="M5" s="3"/>
      <c r="N5" s="5"/>
      <c r="O5" s="5"/>
    </row>
    <row r="6" spans="1:15" ht="13.7" customHeight="1" x14ac:dyDescent="0.3">
      <c r="A6" s="1"/>
      <c r="B6" s="3"/>
      <c r="C6" s="9"/>
      <c r="D6" s="5"/>
      <c r="E6" s="5"/>
      <c r="F6" s="5"/>
      <c r="G6" s="5"/>
      <c r="H6" s="5"/>
      <c r="I6" s="5"/>
      <c r="J6" s="5"/>
      <c r="K6" s="5"/>
      <c r="L6" s="5"/>
      <c r="M6" s="3"/>
      <c r="N6" s="5"/>
      <c r="O6" s="5"/>
    </row>
    <row r="7" spans="1:15" s="1" customFormat="1" ht="42.95" customHeight="1" x14ac:dyDescent="0.4">
      <c r="B7" s="3"/>
      <c r="C7" s="23" t="s">
        <v>10</v>
      </c>
      <c r="D7" s="10"/>
      <c r="E7" s="10"/>
      <c r="F7" s="10"/>
      <c r="G7" s="10"/>
      <c r="H7" s="10"/>
      <c r="I7" s="10"/>
      <c r="J7" s="10"/>
      <c r="K7" s="10"/>
      <c r="L7" s="10"/>
      <c r="M7" s="3"/>
      <c r="N7" s="3"/>
      <c r="O7" s="3"/>
    </row>
    <row r="8" spans="1:15" s="1" customFormat="1" ht="66" customHeight="1" x14ac:dyDescent="0.3">
      <c r="B8" s="3"/>
      <c r="C8" s="173" t="s">
        <v>70</v>
      </c>
      <c r="D8" s="173"/>
      <c r="E8" s="173"/>
      <c r="F8" s="173"/>
      <c r="G8" s="173"/>
      <c r="H8" s="173"/>
      <c r="I8" s="173"/>
      <c r="J8" s="173"/>
      <c r="K8" s="173"/>
      <c r="L8" s="173"/>
      <c r="M8" s="173"/>
      <c r="N8" s="173"/>
      <c r="O8" s="3"/>
    </row>
    <row r="9" spans="1:15" s="1" customFormat="1" ht="17.25" x14ac:dyDescent="0.3">
      <c r="B9" s="3"/>
      <c r="C9" s="77"/>
      <c r="D9" s="77"/>
      <c r="E9" s="77"/>
      <c r="F9" s="77"/>
      <c r="G9" s="77"/>
      <c r="H9" s="77"/>
      <c r="I9" s="77"/>
      <c r="J9" s="77"/>
      <c r="K9" s="77"/>
      <c r="L9" s="77"/>
      <c r="M9" s="77"/>
      <c r="N9" s="77"/>
      <c r="O9" s="3"/>
    </row>
    <row r="10" spans="1:15" s="1" customFormat="1" ht="54.95" customHeight="1" x14ac:dyDescent="0.4">
      <c r="B10" s="3"/>
      <c r="C10" s="23" t="s">
        <v>11</v>
      </c>
      <c r="D10" s="11"/>
      <c r="E10" s="11"/>
      <c r="F10" s="11"/>
      <c r="G10" s="11"/>
      <c r="H10" s="11"/>
      <c r="I10" s="11"/>
      <c r="J10" s="11"/>
      <c r="K10" s="11"/>
      <c r="L10" s="11"/>
      <c r="M10" s="3"/>
      <c r="N10" s="3"/>
      <c r="O10" s="3"/>
    </row>
    <row r="11" spans="1:15" s="1" customFormat="1" ht="18.75" x14ac:dyDescent="0.35">
      <c r="B11" s="3"/>
      <c r="C11" s="22" t="s">
        <v>12</v>
      </c>
      <c r="D11" s="11"/>
      <c r="E11" s="11"/>
      <c r="F11" s="11"/>
      <c r="G11" s="11"/>
      <c r="H11" s="11"/>
      <c r="I11" s="11"/>
      <c r="J11" s="11"/>
      <c r="K11" s="11"/>
      <c r="L11" s="11"/>
      <c r="M11" s="3"/>
      <c r="N11" s="3"/>
      <c r="O11" s="3"/>
    </row>
    <row r="12" spans="1:15" s="1" customFormat="1" ht="17.25" x14ac:dyDescent="0.35">
      <c r="B12" s="3"/>
      <c r="C12" s="22" t="s">
        <v>13</v>
      </c>
      <c r="D12" s="11"/>
      <c r="E12" s="11"/>
      <c r="F12" s="11"/>
      <c r="G12" s="11"/>
      <c r="H12" s="11"/>
      <c r="I12" s="11"/>
      <c r="J12" s="11"/>
      <c r="K12" s="11"/>
      <c r="L12" s="11"/>
      <c r="M12" s="3"/>
      <c r="N12" s="3"/>
      <c r="O12" s="3"/>
    </row>
    <row r="13" spans="1:15" s="1" customFormat="1" ht="17.25" x14ac:dyDescent="0.35">
      <c r="B13" s="3"/>
      <c r="C13" s="22"/>
      <c r="D13" s="11"/>
      <c r="E13" s="11"/>
      <c r="F13" s="11"/>
      <c r="G13" s="11"/>
      <c r="H13" s="11"/>
      <c r="I13" s="11"/>
      <c r="J13" s="11"/>
      <c r="K13" s="11"/>
      <c r="L13" s="11"/>
      <c r="M13" s="3"/>
      <c r="N13" s="3"/>
      <c r="O13" s="3"/>
    </row>
    <row r="14" spans="1:15" s="1" customFormat="1" ht="18.75" x14ac:dyDescent="0.35">
      <c r="B14" s="3"/>
      <c r="C14" s="80" t="s">
        <v>37</v>
      </c>
      <c r="D14" s="3"/>
      <c r="E14" s="11"/>
      <c r="F14" s="11"/>
      <c r="G14" s="11"/>
      <c r="H14" s="11"/>
      <c r="I14" s="11"/>
      <c r="J14" s="11"/>
      <c r="K14" s="11"/>
      <c r="L14" s="11"/>
      <c r="M14" s="3"/>
      <c r="N14" s="3"/>
      <c r="O14" s="3"/>
    </row>
    <row r="15" spans="1:15" s="1" customFormat="1" ht="15.75" x14ac:dyDescent="0.3">
      <c r="B15" s="3"/>
      <c r="C15" s="80"/>
      <c r="D15" s="3"/>
      <c r="E15" s="11"/>
      <c r="F15" s="11"/>
      <c r="G15" s="11"/>
      <c r="H15" s="11"/>
      <c r="I15" s="11"/>
      <c r="J15" s="11"/>
      <c r="K15" s="11"/>
      <c r="L15" s="11"/>
      <c r="M15" s="3"/>
      <c r="N15" s="3"/>
      <c r="O15" s="3"/>
    </row>
    <row r="16" spans="1:15" s="1" customFormat="1" ht="15.75" x14ac:dyDescent="0.3">
      <c r="B16" s="3"/>
      <c r="C16" s="80"/>
      <c r="D16" s="3"/>
      <c r="E16" s="11"/>
      <c r="F16" s="11"/>
      <c r="G16" s="11"/>
      <c r="H16" s="11"/>
      <c r="I16" s="11"/>
      <c r="J16" s="11"/>
      <c r="K16" s="11"/>
      <c r="L16" s="11"/>
      <c r="M16" s="3"/>
      <c r="N16" s="3"/>
      <c r="O16" s="3"/>
    </row>
    <row r="17" spans="1:16" s="1" customFormat="1" ht="15.75" x14ac:dyDescent="0.3">
      <c r="B17" s="3"/>
      <c r="C17" s="80"/>
      <c r="D17" s="3"/>
      <c r="E17" s="11"/>
      <c r="F17" s="11"/>
      <c r="G17" s="11"/>
      <c r="H17" s="11"/>
      <c r="I17" s="11"/>
      <c r="J17" s="11"/>
      <c r="K17" s="11"/>
      <c r="L17" s="11"/>
      <c r="M17" s="3"/>
      <c r="N17" s="3"/>
      <c r="O17" s="3"/>
    </row>
    <row r="18" spans="1:16" s="1" customFormat="1" ht="15.75" x14ac:dyDescent="0.3">
      <c r="B18" s="3"/>
      <c r="C18" s="80"/>
      <c r="D18" s="3"/>
      <c r="E18" s="11"/>
      <c r="F18" s="11"/>
      <c r="G18" s="11"/>
      <c r="H18" s="11"/>
      <c r="I18" s="11"/>
      <c r="J18" s="11"/>
      <c r="K18" s="11"/>
      <c r="L18" s="11"/>
      <c r="M18" s="3"/>
      <c r="N18" s="3"/>
      <c r="O18" s="3"/>
    </row>
    <row r="19" spans="1:16" x14ac:dyDescent="0.3">
      <c r="A19" s="1"/>
      <c r="B19" s="3"/>
      <c r="C19" s="3"/>
      <c r="D19" s="40" t="s">
        <v>54</v>
      </c>
      <c r="E19" s="183"/>
      <c r="F19" s="184"/>
      <c r="G19" s="185"/>
      <c r="H19" s="96"/>
      <c r="I19" s="40"/>
      <c r="J19" s="122"/>
      <c r="K19" s="3"/>
      <c r="L19" s="32"/>
      <c r="M19" s="32"/>
      <c r="N19" s="39"/>
      <c r="O19" s="39"/>
      <c r="P19" s="1"/>
    </row>
    <row r="20" spans="1:16" x14ac:dyDescent="0.3">
      <c r="A20" s="1"/>
      <c r="B20" s="3"/>
      <c r="C20" s="3"/>
      <c r="D20" s="40"/>
      <c r="E20" s="122"/>
      <c r="F20" s="122"/>
      <c r="G20" s="122"/>
      <c r="H20" s="96"/>
      <c r="I20" s="40"/>
      <c r="J20" s="122"/>
      <c r="K20" s="3"/>
      <c r="L20" s="32"/>
      <c r="M20" s="32"/>
      <c r="N20" s="39"/>
      <c r="O20" s="39"/>
      <c r="P20" s="1"/>
    </row>
    <row r="21" spans="1:16" x14ac:dyDescent="0.3">
      <c r="A21" s="1"/>
      <c r="B21" s="3"/>
      <c r="C21" s="3"/>
      <c r="D21" s="40"/>
      <c r="E21" s="81" t="s">
        <v>55</v>
      </c>
      <c r="F21" s="122"/>
      <c r="G21" s="122"/>
      <c r="H21" s="96"/>
      <c r="I21" s="40"/>
      <c r="J21" s="122"/>
      <c r="K21" s="3"/>
      <c r="L21" s="32"/>
      <c r="M21" s="32"/>
      <c r="N21" s="39"/>
      <c r="O21" s="39"/>
      <c r="P21" s="1"/>
    </row>
    <row r="22" spans="1:16" ht="30" x14ac:dyDescent="0.3">
      <c r="A22" s="1"/>
      <c r="B22" s="3"/>
      <c r="C22" s="3"/>
      <c r="D22" s="40"/>
      <c r="E22" s="175" t="s">
        <v>58</v>
      </c>
      <c r="F22" s="188"/>
      <c r="G22" s="186" t="s">
        <v>15</v>
      </c>
      <c r="H22" s="187"/>
      <c r="I22" s="58" t="s">
        <v>16</v>
      </c>
      <c r="J22" s="58" t="s">
        <v>17</v>
      </c>
      <c r="K22" s="60" t="s">
        <v>41</v>
      </c>
      <c r="L22" s="32"/>
      <c r="M22" s="32"/>
      <c r="N22" s="39"/>
      <c r="O22" s="39"/>
      <c r="P22" s="1"/>
    </row>
    <row r="23" spans="1:16" ht="16.5" x14ac:dyDescent="0.3">
      <c r="A23" s="1"/>
      <c r="B23" s="3"/>
      <c r="C23" s="3"/>
      <c r="D23" s="40"/>
      <c r="E23" s="182"/>
      <c r="F23" s="189"/>
      <c r="G23" s="62" t="s">
        <v>43</v>
      </c>
      <c r="H23" s="62" t="s">
        <v>44</v>
      </c>
      <c r="I23" s="62" t="s">
        <v>45</v>
      </c>
      <c r="J23" s="62" t="s">
        <v>46</v>
      </c>
      <c r="K23" s="64" t="s">
        <v>42</v>
      </c>
      <c r="L23" s="32"/>
      <c r="M23" s="32"/>
      <c r="N23" s="39"/>
      <c r="O23" s="39"/>
      <c r="P23" s="1"/>
    </row>
    <row r="24" spans="1:16" x14ac:dyDescent="0.3">
      <c r="A24" s="1"/>
      <c r="B24" s="3"/>
      <c r="C24" s="3"/>
      <c r="D24" s="3"/>
      <c r="E24" s="182"/>
      <c r="F24" s="134" t="s">
        <v>21</v>
      </c>
      <c r="G24" s="166"/>
      <c r="H24" s="167"/>
      <c r="I24" s="166"/>
      <c r="J24" s="166"/>
      <c r="K24" s="106"/>
      <c r="L24" s="32"/>
      <c r="M24" s="32"/>
      <c r="N24" s="39"/>
      <c r="O24" s="39"/>
      <c r="P24" s="1"/>
    </row>
    <row r="25" spans="1:16" x14ac:dyDescent="0.3">
      <c r="A25" s="1"/>
      <c r="B25" s="3"/>
      <c r="C25" s="3"/>
      <c r="D25" s="3"/>
      <c r="E25" s="176"/>
      <c r="F25" s="134" t="s">
        <v>22</v>
      </c>
      <c r="G25" s="166"/>
      <c r="H25" s="167"/>
      <c r="I25" s="166"/>
      <c r="J25" s="166"/>
      <c r="K25" s="106"/>
      <c r="L25" s="32"/>
      <c r="M25" s="32"/>
      <c r="N25" s="39"/>
      <c r="O25" s="39"/>
      <c r="P25" s="1"/>
    </row>
    <row r="26" spans="1:16" x14ac:dyDescent="0.3">
      <c r="A26" s="1"/>
      <c r="B26" s="3"/>
      <c r="C26" s="3"/>
      <c r="D26" s="3"/>
      <c r="E26" s="92"/>
      <c r="F26" s="129"/>
      <c r="G26" s="66"/>
      <c r="H26" s="129"/>
      <c r="I26" s="129"/>
      <c r="J26" s="39"/>
      <c r="K26" s="3"/>
      <c r="L26" s="32"/>
      <c r="M26" s="32"/>
      <c r="N26" s="39"/>
      <c r="O26" s="39"/>
      <c r="P26" s="1"/>
    </row>
    <row r="27" spans="1:16" x14ac:dyDescent="0.3">
      <c r="A27" s="1"/>
      <c r="B27" s="3"/>
      <c r="C27" s="3"/>
      <c r="D27" s="3"/>
      <c r="E27" s="126" t="s">
        <v>68</v>
      </c>
      <c r="F27" s="129"/>
      <c r="G27" s="66"/>
      <c r="H27" s="129"/>
      <c r="I27" s="129"/>
      <c r="J27" s="39"/>
      <c r="K27" s="3"/>
      <c r="L27" s="32"/>
      <c r="M27" s="32"/>
      <c r="N27" s="39"/>
      <c r="O27" s="39"/>
      <c r="P27" s="1"/>
    </row>
    <row r="28" spans="1:16" x14ac:dyDescent="0.3">
      <c r="A28" s="1"/>
      <c r="B28" s="3"/>
      <c r="C28" s="3"/>
      <c r="D28" s="3"/>
      <c r="E28" s="181" t="s">
        <v>69</v>
      </c>
      <c r="F28" s="133" t="s">
        <v>23</v>
      </c>
      <c r="G28" s="64" t="s">
        <v>24</v>
      </c>
      <c r="H28" s="64" t="s">
        <v>63</v>
      </c>
      <c r="I28" s="64" t="s">
        <v>62</v>
      </c>
      <c r="J28" s="64" t="s">
        <v>40</v>
      </c>
      <c r="K28" s="142"/>
      <c r="L28" s="40" t="s">
        <v>33</v>
      </c>
      <c r="M28" s="168"/>
      <c r="N28" s="39"/>
      <c r="O28" s="39"/>
      <c r="P28" s="1"/>
    </row>
    <row r="29" spans="1:16" x14ac:dyDescent="0.3">
      <c r="A29" s="1"/>
      <c r="B29" s="3"/>
      <c r="C29" s="3"/>
      <c r="D29" s="3"/>
      <c r="E29" s="181"/>
      <c r="F29" s="169"/>
      <c r="G29" s="170"/>
      <c r="H29" s="169">
        <v>10</v>
      </c>
      <c r="I29" s="170">
        <v>5</v>
      </c>
      <c r="J29" s="41"/>
      <c r="K29" s="12"/>
      <c r="L29" s="39"/>
      <c r="M29" s="3"/>
      <c r="N29" s="39"/>
      <c r="O29" s="39"/>
      <c r="P29" s="1"/>
    </row>
    <row r="30" spans="1:16" x14ac:dyDescent="0.3">
      <c r="A30" s="1"/>
      <c r="B30" s="3"/>
      <c r="C30" s="3"/>
      <c r="D30" s="3"/>
      <c r="E30" s="181"/>
      <c r="F30" s="169"/>
      <c r="G30" s="170"/>
      <c r="H30" s="169">
        <v>10</v>
      </c>
      <c r="I30" s="170">
        <v>10</v>
      </c>
      <c r="J30" s="41"/>
      <c r="K30" s="12"/>
      <c r="L30" s="39"/>
      <c r="M30" s="3"/>
      <c r="N30" s="39"/>
      <c r="O30" s="39"/>
      <c r="P30" s="1"/>
    </row>
    <row r="31" spans="1:16" x14ac:dyDescent="0.3">
      <c r="A31" s="1"/>
      <c r="B31" s="3"/>
      <c r="C31" s="3"/>
      <c r="D31" s="3"/>
      <c r="E31" s="181"/>
      <c r="F31" s="169"/>
      <c r="G31" s="170"/>
      <c r="H31" s="169">
        <v>10</v>
      </c>
      <c r="I31" s="170">
        <v>20</v>
      </c>
      <c r="J31" s="41"/>
      <c r="K31" s="12"/>
      <c r="L31" s="39"/>
      <c r="M31" s="3"/>
      <c r="N31" s="39"/>
      <c r="O31" s="39"/>
      <c r="P31" s="1"/>
    </row>
    <row r="32" spans="1:16" x14ac:dyDescent="0.3">
      <c r="A32" s="1"/>
      <c r="B32" s="3"/>
      <c r="C32" s="3"/>
      <c r="D32" s="3"/>
      <c r="E32" s="92"/>
      <c r="F32" s="129"/>
      <c r="G32" s="66"/>
      <c r="H32" s="129"/>
      <c r="I32" s="160" t="s">
        <v>65</v>
      </c>
      <c r="J32" s="158"/>
      <c r="K32" s="3"/>
      <c r="L32" s="32"/>
      <c r="M32" s="32"/>
      <c r="N32" s="39"/>
      <c r="O32" s="39"/>
      <c r="P32" s="1"/>
    </row>
    <row r="33" spans="1:16" x14ac:dyDescent="0.3">
      <c r="A33" s="1"/>
      <c r="B33" s="3"/>
      <c r="C33" s="3"/>
      <c r="D33" s="3"/>
      <c r="E33" s="92"/>
      <c r="F33" s="129"/>
      <c r="G33" s="66"/>
      <c r="H33" s="129"/>
      <c r="I33" s="160"/>
      <c r="J33" s="165"/>
      <c r="K33" s="3"/>
      <c r="L33" s="32"/>
      <c r="M33" s="32"/>
      <c r="N33" s="39"/>
      <c r="O33" s="39"/>
      <c r="P33" s="1"/>
    </row>
    <row r="34" spans="1:16" ht="15.2" customHeight="1" x14ac:dyDescent="0.3">
      <c r="A34" s="1"/>
      <c r="B34" s="3"/>
      <c r="C34" s="3"/>
      <c r="D34" s="3"/>
      <c r="E34" s="132" t="s">
        <v>61</v>
      </c>
      <c r="F34" s="3"/>
      <c r="G34" s="3"/>
      <c r="H34" s="3"/>
      <c r="I34" s="3"/>
      <c r="J34" s="3"/>
      <c r="K34" s="3"/>
      <c r="L34" s="3"/>
      <c r="M34" s="3"/>
      <c r="N34" s="33"/>
      <c r="O34" s="33"/>
      <c r="P34" s="1"/>
    </row>
    <row r="35" spans="1:16" ht="45" x14ac:dyDescent="0.3">
      <c r="A35" s="1"/>
      <c r="B35" s="3"/>
      <c r="C35" s="193">
        <v>1</v>
      </c>
      <c r="D35" s="175" t="s">
        <v>0</v>
      </c>
      <c r="E35" s="191" t="s">
        <v>60</v>
      </c>
      <c r="F35" s="196" t="s">
        <v>14</v>
      </c>
      <c r="G35" s="197"/>
      <c r="H35" s="198" t="s">
        <v>15</v>
      </c>
      <c r="I35" s="199"/>
      <c r="J35" s="58" t="s">
        <v>16</v>
      </c>
      <c r="K35" s="58" t="s">
        <v>17</v>
      </c>
      <c r="L35" s="60" t="s">
        <v>41</v>
      </c>
      <c r="M35" s="60" t="s">
        <v>29</v>
      </c>
      <c r="N35" s="60" t="s">
        <v>29</v>
      </c>
      <c r="O35" s="3"/>
    </row>
    <row r="36" spans="1:16" s="71" customFormat="1" ht="16.5" x14ac:dyDescent="0.2">
      <c r="A36" s="34"/>
      <c r="B36" s="35"/>
      <c r="C36" s="194"/>
      <c r="D36" s="176"/>
      <c r="E36" s="192"/>
      <c r="F36" s="62" t="s">
        <v>35</v>
      </c>
      <c r="G36" s="62" t="s">
        <v>36</v>
      </c>
      <c r="H36" s="62" t="s">
        <v>47</v>
      </c>
      <c r="I36" s="62" t="s">
        <v>48</v>
      </c>
      <c r="J36" s="62" t="s">
        <v>49</v>
      </c>
      <c r="K36" s="62" t="s">
        <v>53</v>
      </c>
      <c r="L36" s="64" t="s">
        <v>42</v>
      </c>
      <c r="M36" s="64" t="s">
        <v>25</v>
      </c>
      <c r="N36" s="64" t="s">
        <v>18</v>
      </c>
      <c r="O36" s="36"/>
    </row>
    <row r="37" spans="1:16" x14ac:dyDescent="0.3">
      <c r="A37" s="1"/>
      <c r="B37" s="3"/>
      <c r="C37" s="194"/>
      <c r="D37" s="174"/>
      <c r="E37" s="144" t="s">
        <v>21</v>
      </c>
      <c r="F37" s="97"/>
      <c r="G37" s="98"/>
      <c r="H37" s="98"/>
      <c r="I37" s="98"/>
      <c r="J37" s="97"/>
      <c r="K37" s="97"/>
      <c r="L37" s="164"/>
      <c r="M37" s="68" t="s">
        <v>20</v>
      </c>
      <c r="N37" s="37" t="s">
        <v>20</v>
      </c>
      <c r="O37" s="3"/>
    </row>
    <row r="38" spans="1:16" x14ac:dyDescent="0.3">
      <c r="A38" s="1"/>
      <c r="B38" s="3"/>
      <c r="C38" s="194"/>
      <c r="D38" s="174"/>
      <c r="E38" s="145" t="s">
        <v>22</v>
      </c>
      <c r="F38" s="54"/>
      <c r="G38" s="54"/>
      <c r="H38" s="121"/>
      <c r="I38" s="120"/>
      <c r="J38" s="120"/>
      <c r="K38" s="120"/>
      <c r="L38" s="54"/>
      <c r="M38" s="54" t="s">
        <v>20</v>
      </c>
      <c r="N38" s="118" t="s">
        <v>20</v>
      </c>
      <c r="O38" s="3"/>
    </row>
    <row r="39" spans="1:16" x14ac:dyDescent="0.3">
      <c r="A39" s="1"/>
      <c r="B39" s="3"/>
      <c r="C39" s="194"/>
      <c r="D39" s="174"/>
      <c r="E39" s="145" t="s">
        <v>30</v>
      </c>
      <c r="F39" s="111" t="s">
        <v>51</v>
      </c>
      <c r="G39" s="66"/>
      <c r="H39" s="66"/>
      <c r="I39" s="66"/>
      <c r="J39" s="66"/>
      <c r="K39" s="66"/>
      <c r="L39" s="66"/>
      <c r="M39" s="54" t="s">
        <v>20</v>
      </c>
      <c r="N39" s="54" t="s">
        <v>20</v>
      </c>
      <c r="O39" s="3"/>
    </row>
    <row r="40" spans="1:16" x14ac:dyDescent="0.3">
      <c r="A40" s="1"/>
      <c r="B40" s="3"/>
      <c r="C40" s="194"/>
      <c r="D40" s="174"/>
      <c r="E40" s="3"/>
      <c r="F40" s="51"/>
      <c r="G40" s="66"/>
      <c r="H40" s="66"/>
      <c r="I40" s="66"/>
      <c r="J40" s="66"/>
      <c r="K40" s="66"/>
      <c r="L40" s="66"/>
      <c r="M40" s="33"/>
      <c r="N40" s="110"/>
      <c r="O40" s="3"/>
    </row>
    <row r="41" spans="1:16" ht="45" x14ac:dyDescent="0.3">
      <c r="A41" s="1"/>
      <c r="B41" s="3"/>
      <c r="C41" s="194"/>
      <c r="D41" s="174"/>
      <c r="E41" s="69"/>
      <c r="F41" s="124"/>
      <c r="G41" s="177" t="s">
        <v>59</v>
      </c>
      <c r="H41" s="178" t="s">
        <v>32</v>
      </c>
      <c r="I41" s="179"/>
      <c r="J41" s="179"/>
      <c r="K41" s="179"/>
      <c r="L41" s="180"/>
      <c r="M41" s="60" t="s">
        <v>29</v>
      </c>
      <c r="N41" s="60" t="s">
        <v>29</v>
      </c>
      <c r="O41" s="3"/>
    </row>
    <row r="42" spans="1:16" s="71" customFormat="1" ht="30" x14ac:dyDescent="0.2">
      <c r="A42" s="34"/>
      <c r="B42" s="35"/>
      <c r="C42" s="194"/>
      <c r="D42" s="99"/>
      <c r="E42" s="36"/>
      <c r="F42" s="141"/>
      <c r="G42" s="177"/>
      <c r="H42" s="62" t="s">
        <v>56</v>
      </c>
      <c r="I42" s="64" t="s">
        <v>40</v>
      </c>
      <c r="J42" s="62" t="s">
        <v>67</v>
      </c>
      <c r="K42" s="62" t="s">
        <v>64</v>
      </c>
      <c r="L42" s="133" t="s">
        <v>26</v>
      </c>
      <c r="M42" s="64" t="s">
        <v>25</v>
      </c>
      <c r="N42" s="64" t="s">
        <v>18</v>
      </c>
      <c r="O42" s="36"/>
    </row>
    <row r="43" spans="1:16" s="71" customFormat="1" x14ac:dyDescent="0.3">
      <c r="A43" s="34"/>
      <c r="B43" s="35"/>
      <c r="C43" s="194"/>
      <c r="D43" s="174"/>
      <c r="E43" s="69"/>
      <c r="F43" s="143"/>
      <c r="G43" s="70" t="s">
        <v>27</v>
      </c>
      <c r="H43" s="171"/>
      <c r="I43" s="41"/>
      <c r="J43" s="167">
        <v>100</v>
      </c>
      <c r="K43" s="167"/>
      <c r="L43" s="167"/>
      <c r="M43" s="54" t="s">
        <v>20</v>
      </c>
      <c r="N43" s="49" t="s">
        <v>20</v>
      </c>
      <c r="O43" s="36"/>
    </row>
    <row r="44" spans="1:16" s="71" customFormat="1" x14ac:dyDescent="0.3">
      <c r="A44" s="34"/>
      <c r="B44" s="35"/>
      <c r="C44" s="194"/>
      <c r="D44" s="174"/>
      <c r="E44" s="69"/>
      <c r="F44" s="51"/>
      <c r="G44" s="66"/>
      <c r="H44" s="66"/>
      <c r="I44" s="66"/>
      <c r="J44" s="66"/>
      <c r="K44" s="33"/>
      <c r="L44" s="33"/>
      <c r="M44" s="35"/>
      <c r="N44" s="147"/>
      <c r="O44" s="36"/>
    </row>
    <row r="45" spans="1:16" s="71" customFormat="1" ht="45" x14ac:dyDescent="0.3">
      <c r="A45" s="34"/>
      <c r="B45" s="35"/>
      <c r="C45" s="194"/>
      <c r="D45" s="174"/>
      <c r="E45" s="69"/>
      <c r="F45" s="146"/>
      <c r="G45" s="146"/>
      <c r="H45" s="66"/>
      <c r="I45" s="66"/>
      <c r="J45" s="66"/>
      <c r="K45" s="3"/>
      <c r="L45" s="175" t="s">
        <v>57</v>
      </c>
      <c r="M45" s="60" t="s">
        <v>29</v>
      </c>
      <c r="N45" s="60" t="s">
        <v>29</v>
      </c>
      <c r="O45" s="36"/>
    </row>
    <row r="46" spans="1:16" s="71" customFormat="1" x14ac:dyDescent="0.3">
      <c r="A46" s="34"/>
      <c r="B46" s="35"/>
      <c r="C46" s="194"/>
      <c r="D46" s="174"/>
      <c r="E46" s="69"/>
      <c r="F46" s="142"/>
      <c r="G46" s="142"/>
      <c r="H46" s="35"/>
      <c r="I46" s="66"/>
      <c r="J46" s="66"/>
      <c r="K46" s="3"/>
      <c r="L46" s="176"/>
      <c r="M46" s="64" t="s">
        <v>25</v>
      </c>
      <c r="N46" s="64" t="s">
        <v>18</v>
      </c>
      <c r="O46" s="36"/>
    </row>
    <row r="47" spans="1:16" s="71" customFormat="1" x14ac:dyDescent="0.3">
      <c r="A47" s="34"/>
      <c r="B47" s="35"/>
      <c r="C47" s="194"/>
      <c r="D47" s="174"/>
      <c r="E47" s="69"/>
      <c r="F47" s="142"/>
      <c r="G47" s="142"/>
      <c r="H47" s="35"/>
      <c r="I47" s="66"/>
      <c r="J47" s="66"/>
      <c r="K47" s="3"/>
      <c r="L47" s="70" t="s">
        <v>21</v>
      </c>
      <c r="M47" s="64"/>
      <c r="N47" s="64"/>
      <c r="O47" s="36"/>
    </row>
    <row r="48" spans="1:16" s="71" customFormat="1" x14ac:dyDescent="0.3">
      <c r="A48" s="34"/>
      <c r="B48" s="35"/>
      <c r="C48" s="194"/>
      <c r="D48" s="174"/>
      <c r="E48" s="69"/>
      <c r="F48" s="142"/>
      <c r="G48" s="142"/>
      <c r="H48" s="35"/>
      <c r="I48" s="66"/>
      <c r="J48" s="66"/>
      <c r="K48" s="3"/>
      <c r="L48" s="70" t="s">
        <v>22</v>
      </c>
      <c r="M48" s="64" t="s">
        <v>20</v>
      </c>
      <c r="N48" s="64" t="s">
        <v>20</v>
      </c>
      <c r="O48" s="36"/>
    </row>
    <row r="49" spans="1:15" x14ac:dyDescent="0.3">
      <c r="A49" s="1"/>
      <c r="B49" s="3"/>
      <c r="C49" s="194"/>
      <c r="D49" s="174"/>
      <c r="E49" s="79"/>
      <c r="F49" s="66"/>
      <c r="G49" s="33"/>
      <c r="H49" s="3"/>
      <c r="I49" s="3"/>
      <c r="J49" s="3"/>
      <c r="K49" s="3"/>
      <c r="L49" s="134" t="s">
        <v>27</v>
      </c>
      <c r="M49" s="53" t="s">
        <v>20</v>
      </c>
      <c r="N49" s="49" t="s">
        <v>20</v>
      </c>
      <c r="O49" s="3"/>
    </row>
    <row r="50" spans="1:15" x14ac:dyDescent="0.3">
      <c r="A50" s="1"/>
      <c r="B50" s="3"/>
      <c r="C50" s="195"/>
      <c r="D50" s="174"/>
      <c r="E50" s="148"/>
      <c r="F50" s="149"/>
      <c r="G50" s="150"/>
      <c r="H50" s="130"/>
      <c r="I50" s="130"/>
      <c r="J50" s="130"/>
      <c r="K50" s="130"/>
      <c r="L50" s="134" t="s">
        <v>31</v>
      </c>
      <c r="M50" s="53" t="s">
        <v>20</v>
      </c>
      <c r="N50" s="49" t="s">
        <v>20</v>
      </c>
      <c r="O50" s="3"/>
    </row>
    <row r="51" spans="1:15" x14ac:dyDescent="0.3">
      <c r="A51" s="1"/>
      <c r="B51" s="3"/>
      <c r="C51" s="78"/>
      <c r="D51" s="69"/>
      <c r="E51" s="79"/>
      <c r="F51" s="66"/>
      <c r="G51" s="33"/>
      <c r="H51" s="3"/>
      <c r="I51" s="3"/>
      <c r="J51" s="3"/>
      <c r="K51" s="3"/>
      <c r="L51" s="3"/>
      <c r="M51" s="33"/>
      <c r="N51" s="33"/>
      <c r="O51" s="3"/>
    </row>
    <row r="52" spans="1:15" ht="19.5" x14ac:dyDescent="0.4">
      <c r="A52" s="1"/>
      <c r="B52" s="3"/>
      <c r="C52" s="23" t="s">
        <v>38</v>
      </c>
      <c r="D52" s="69"/>
      <c r="E52" s="79"/>
      <c r="F52" s="66"/>
      <c r="G52" s="33"/>
      <c r="H52" s="3"/>
      <c r="I52" s="3"/>
      <c r="J52" s="3"/>
      <c r="K52" s="3"/>
      <c r="L52" s="3"/>
      <c r="M52" s="33"/>
      <c r="N52" s="33"/>
      <c r="O52" s="3"/>
    </row>
    <row r="53" spans="1:15" ht="15" customHeight="1" x14ac:dyDescent="0.3">
      <c r="A53" s="1"/>
      <c r="B53" s="3"/>
      <c r="C53" s="87"/>
      <c r="D53" s="190" t="s">
        <v>71</v>
      </c>
      <c r="E53" s="190"/>
      <c r="F53" s="190"/>
      <c r="G53" s="190"/>
      <c r="H53" s="190"/>
      <c r="I53" s="190"/>
      <c r="J53" s="190"/>
      <c r="K53" s="89"/>
      <c r="L53" s="89"/>
      <c r="M53" s="89"/>
      <c r="N53" s="89"/>
      <c r="O53" s="3"/>
    </row>
    <row r="54" spans="1:15" ht="15" customHeight="1" x14ac:dyDescent="0.3">
      <c r="A54" s="1"/>
      <c r="B54" s="3"/>
      <c r="C54" s="87"/>
      <c r="D54" s="190"/>
      <c r="E54" s="190"/>
      <c r="F54" s="190"/>
      <c r="G54" s="190"/>
      <c r="H54" s="190"/>
      <c r="I54" s="190"/>
      <c r="J54" s="190"/>
      <c r="K54" s="89"/>
      <c r="L54" s="89"/>
      <c r="M54" s="89"/>
      <c r="N54" s="89"/>
      <c r="O54" s="3"/>
    </row>
    <row r="55" spans="1:15" ht="15" customHeight="1" x14ac:dyDescent="0.3">
      <c r="A55" s="1"/>
      <c r="B55" s="3"/>
      <c r="C55" s="87"/>
      <c r="D55" s="190"/>
      <c r="E55" s="190"/>
      <c r="F55" s="190"/>
      <c r="G55" s="190"/>
      <c r="H55" s="190"/>
      <c r="I55" s="190"/>
      <c r="J55" s="190"/>
      <c r="K55" s="89"/>
      <c r="L55" s="89"/>
      <c r="M55" s="89"/>
      <c r="N55" s="89"/>
      <c r="O55" s="3"/>
    </row>
    <row r="56" spans="1:15" ht="15" customHeight="1" x14ac:dyDescent="0.3">
      <c r="A56" s="1"/>
      <c r="B56" s="3"/>
      <c r="C56" s="87"/>
      <c r="D56" s="190"/>
      <c r="E56" s="190"/>
      <c r="F56" s="190"/>
      <c r="G56" s="190"/>
      <c r="H56" s="190"/>
      <c r="I56" s="190"/>
      <c r="J56" s="190"/>
      <c r="K56" s="89"/>
      <c r="L56" s="89"/>
      <c r="M56" s="89"/>
      <c r="N56" s="89"/>
      <c r="O56" s="3"/>
    </row>
    <row r="57" spans="1:15" ht="15" customHeight="1" x14ac:dyDescent="0.3">
      <c r="A57" s="1"/>
      <c r="B57" s="3"/>
      <c r="C57" s="87"/>
      <c r="D57" s="190"/>
      <c r="E57" s="190"/>
      <c r="F57" s="190"/>
      <c r="G57" s="190"/>
      <c r="H57" s="190"/>
      <c r="I57" s="190"/>
      <c r="J57" s="190"/>
      <c r="K57" s="89"/>
      <c r="L57" s="89"/>
      <c r="M57" s="89"/>
      <c r="N57" s="89"/>
      <c r="O57" s="3"/>
    </row>
    <row r="58" spans="1:15" ht="15" customHeight="1" x14ac:dyDescent="0.3">
      <c r="A58" s="1"/>
      <c r="B58" s="3"/>
      <c r="C58" s="87"/>
      <c r="D58" s="190"/>
      <c r="E58" s="190"/>
      <c r="F58" s="190"/>
      <c r="G58" s="190"/>
      <c r="H58" s="190"/>
      <c r="I58" s="190"/>
      <c r="J58" s="190"/>
      <c r="K58" s="89"/>
      <c r="L58" s="89"/>
      <c r="M58" s="89"/>
      <c r="N58" s="89"/>
      <c r="O58" s="3"/>
    </row>
    <row r="59" spans="1:15" ht="15" customHeight="1" x14ac:dyDescent="0.3">
      <c r="A59" s="1"/>
      <c r="B59" s="3"/>
      <c r="C59" s="87"/>
      <c r="D59" s="190"/>
      <c r="E59" s="190"/>
      <c r="F59" s="190"/>
      <c r="G59" s="190"/>
      <c r="H59" s="190"/>
      <c r="I59" s="190"/>
      <c r="J59" s="190"/>
      <c r="K59" s="89"/>
      <c r="L59" s="89"/>
      <c r="M59" s="89"/>
      <c r="N59" s="89"/>
      <c r="O59" s="3"/>
    </row>
    <row r="60" spans="1:15" ht="15" customHeight="1" x14ac:dyDescent="0.3">
      <c r="A60" s="1"/>
      <c r="B60" s="3"/>
      <c r="C60" s="87"/>
      <c r="D60" s="190"/>
      <c r="E60" s="190"/>
      <c r="F60" s="190"/>
      <c r="G60" s="190"/>
      <c r="H60" s="190"/>
      <c r="I60" s="190"/>
      <c r="J60" s="190"/>
      <c r="K60" s="89"/>
      <c r="L60" s="89"/>
      <c r="M60" s="89"/>
      <c r="N60" s="89"/>
      <c r="O60" s="3"/>
    </row>
    <row r="61" spans="1:15" ht="15" customHeight="1" x14ac:dyDescent="0.3">
      <c r="A61" s="1"/>
      <c r="B61" s="3"/>
      <c r="C61" s="87"/>
      <c r="D61" s="190"/>
      <c r="E61" s="190"/>
      <c r="F61" s="190"/>
      <c r="G61" s="190"/>
      <c r="H61" s="190"/>
      <c r="I61" s="190"/>
      <c r="J61" s="190"/>
      <c r="K61" s="89"/>
      <c r="L61" s="89"/>
      <c r="M61" s="89"/>
      <c r="N61" s="89"/>
      <c r="O61" s="3"/>
    </row>
    <row r="62" spans="1:15" ht="15" customHeight="1" x14ac:dyDescent="0.3">
      <c r="A62" s="1"/>
      <c r="B62" s="3"/>
      <c r="C62" s="87"/>
      <c r="D62" s="190"/>
      <c r="E62" s="190"/>
      <c r="F62" s="190"/>
      <c r="G62" s="190"/>
      <c r="H62" s="190"/>
      <c r="I62" s="190"/>
      <c r="J62" s="190"/>
      <c r="K62" s="89"/>
      <c r="L62" s="89"/>
      <c r="M62" s="89"/>
      <c r="N62" s="89"/>
      <c r="O62" s="3"/>
    </row>
    <row r="63" spans="1:15" ht="15" customHeight="1" x14ac:dyDescent="0.3">
      <c r="A63" s="1"/>
      <c r="B63" s="3"/>
      <c r="C63" s="87"/>
      <c r="D63" s="190"/>
      <c r="E63" s="190"/>
      <c r="F63" s="190"/>
      <c r="G63" s="190"/>
      <c r="H63" s="190"/>
      <c r="I63" s="190"/>
      <c r="J63" s="190"/>
      <c r="K63" s="89"/>
      <c r="L63" s="89"/>
      <c r="M63" s="89"/>
      <c r="N63" s="89"/>
      <c r="O63" s="3"/>
    </row>
    <row r="64" spans="1:15" ht="15" customHeight="1" x14ac:dyDescent="0.3">
      <c r="A64" s="1"/>
      <c r="B64" s="3"/>
      <c r="C64" s="87"/>
      <c r="D64" s="190"/>
      <c r="E64" s="190"/>
      <c r="F64" s="190"/>
      <c r="G64" s="190"/>
      <c r="H64" s="190"/>
      <c r="I64" s="190"/>
      <c r="J64" s="190"/>
      <c r="K64" s="89"/>
      <c r="L64" s="89"/>
      <c r="M64" s="89"/>
      <c r="N64" s="89"/>
      <c r="O64" s="3"/>
    </row>
    <row r="65" spans="1:15" ht="15" customHeight="1" x14ac:dyDescent="0.3">
      <c r="A65" s="1"/>
      <c r="B65" s="3"/>
      <c r="C65" s="87"/>
      <c r="D65" s="190"/>
      <c r="E65" s="190"/>
      <c r="F65" s="190"/>
      <c r="G65" s="190"/>
      <c r="H65" s="190"/>
      <c r="I65" s="190"/>
      <c r="J65" s="190"/>
      <c r="K65" s="89"/>
      <c r="L65" s="89"/>
      <c r="M65" s="89"/>
      <c r="N65" s="89"/>
      <c r="O65" s="3"/>
    </row>
    <row r="66" spans="1:15" ht="15" customHeight="1" x14ac:dyDescent="0.3">
      <c r="A66" s="1"/>
      <c r="B66" s="3"/>
      <c r="C66" s="87"/>
      <c r="D66" s="190"/>
      <c r="E66" s="190"/>
      <c r="F66" s="190"/>
      <c r="G66" s="190"/>
      <c r="H66" s="190"/>
      <c r="I66" s="190"/>
      <c r="J66" s="190"/>
      <c r="K66" s="89"/>
      <c r="L66" s="89"/>
      <c r="M66" s="89"/>
      <c r="N66" s="89"/>
      <c r="O66" s="3"/>
    </row>
    <row r="67" spans="1:15" ht="15" customHeight="1" x14ac:dyDescent="0.3">
      <c r="A67" s="1"/>
      <c r="B67" s="3"/>
      <c r="C67" s="87"/>
      <c r="D67" s="190"/>
      <c r="E67" s="190"/>
      <c r="F67" s="190"/>
      <c r="G67" s="190"/>
      <c r="H67" s="190"/>
      <c r="I67" s="190"/>
      <c r="J67" s="190"/>
      <c r="K67" s="89"/>
      <c r="L67" s="89"/>
      <c r="M67" s="89"/>
      <c r="N67" s="89"/>
      <c r="O67" s="3"/>
    </row>
    <row r="68" spans="1:15" ht="15" customHeight="1" x14ac:dyDescent="0.3">
      <c r="A68" s="1"/>
      <c r="B68" s="3"/>
      <c r="C68" s="87"/>
      <c r="D68" s="190"/>
      <c r="E68" s="190"/>
      <c r="F68" s="190"/>
      <c r="G68" s="190"/>
      <c r="H68" s="190"/>
      <c r="I68" s="190"/>
      <c r="J68" s="190"/>
      <c r="K68" s="89"/>
      <c r="L68" s="89"/>
      <c r="M68" s="89"/>
      <c r="N68" s="89"/>
      <c r="O68" s="3"/>
    </row>
    <row r="69" spans="1:15" ht="15" customHeight="1" x14ac:dyDescent="0.3">
      <c r="A69" s="1"/>
      <c r="B69" s="3"/>
      <c r="C69" s="87"/>
      <c r="D69" s="190"/>
      <c r="E69" s="190"/>
      <c r="F69" s="190"/>
      <c r="G69" s="190"/>
      <c r="H69" s="190"/>
      <c r="I69" s="190"/>
      <c r="J69" s="190"/>
      <c r="K69" s="89"/>
      <c r="L69" s="89"/>
      <c r="M69" s="89"/>
      <c r="N69" s="89"/>
      <c r="O69" s="3"/>
    </row>
    <row r="70" spans="1:15" ht="15" customHeight="1" x14ac:dyDescent="0.3">
      <c r="A70" s="1"/>
      <c r="B70" s="3"/>
      <c r="C70" s="87"/>
      <c r="D70" s="190"/>
      <c r="E70" s="190"/>
      <c r="F70" s="190"/>
      <c r="G70" s="190"/>
      <c r="H70" s="190"/>
      <c r="I70" s="190"/>
      <c r="J70" s="190"/>
      <c r="K70" s="89"/>
      <c r="L70" s="89"/>
      <c r="M70" s="89"/>
      <c r="N70" s="89"/>
      <c r="O70" s="3"/>
    </row>
    <row r="71" spans="1:15" ht="15" customHeight="1" x14ac:dyDescent="0.3">
      <c r="A71" s="1"/>
      <c r="B71" s="3"/>
      <c r="C71" s="87"/>
      <c r="D71" s="190"/>
      <c r="E71" s="190"/>
      <c r="F71" s="190"/>
      <c r="G71" s="190"/>
      <c r="H71" s="190"/>
      <c r="I71" s="190"/>
      <c r="J71" s="190"/>
      <c r="K71" s="89"/>
      <c r="L71" s="89"/>
      <c r="M71" s="89"/>
      <c r="N71" s="89"/>
      <c r="O71" s="3"/>
    </row>
    <row r="72" spans="1:15" ht="15" customHeight="1" x14ac:dyDescent="0.3">
      <c r="A72" s="1"/>
      <c r="B72" s="3"/>
      <c r="C72" s="87"/>
      <c r="D72" s="190"/>
      <c r="E72" s="190"/>
      <c r="F72" s="190"/>
      <c r="G72" s="190"/>
      <c r="H72" s="190"/>
      <c r="I72" s="190"/>
      <c r="J72" s="190"/>
      <c r="K72" s="89"/>
      <c r="L72" s="89"/>
      <c r="M72" s="89"/>
      <c r="N72" s="89"/>
      <c r="O72" s="3"/>
    </row>
    <row r="73" spans="1:15" ht="15" customHeight="1" x14ac:dyDescent="0.3">
      <c r="A73" s="1"/>
      <c r="B73" s="3"/>
      <c r="C73" s="87"/>
      <c r="D73" s="190"/>
      <c r="E73" s="190"/>
      <c r="F73" s="190"/>
      <c r="G73" s="190"/>
      <c r="H73" s="190"/>
      <c r="I73" s="190"/>
      <c r="J73" s="190"/>
      <c r="K73" s="89"/>
      <c r="L73" s="89"/>
      <c r="M73" s="89"/>
      <c r="N73" s="89"/>
      <c r="O73" s="3"/>
    </row>
    <row r="74" spans="1:15" ht="15" customHeight="1" x14ac:dyDescent="0.3">
      <c r="A74" s="1"/>
      <c r="B74" s="3"/>
      <c r="C74" s="87"/>
      <c r="D74" s="190"/>
      <c r="E74" s="190"/>
      <c r="F74" s="190"/>
      <c r="G74" s="190"/>
      <c r="H74" s="190"/>
      <c r="I74" s="190"/>
      <c r="J74" s="190"/>
      <c r="K74" s="89"/>
      <c r="L74" s="89"/>
      <c r="M74" s="89"/>
      <c r="N74" s="89"/>
      <c r="O74" s="3"/>
    </row>
    <row r="75" spans="1:15" ht="15" customHeight="1" x14ac:dyDescent="0.3">
      <c r="A75" s="1"/>
      <c r="B75" s="3"/>
      <c r="C75" s="87"/>
      <c r="D75" s="190"/>
      <c r="E75" s="190"/>
      <c r="F75" s="190"/>
      <c r="G75" s="190"/>
      <c r="H75" s="190"/>
      <c r="I75" s="190"/>
      <c r="J75" s="190"/>
      <c r="K75" s="89"/>
      <c r="L75" s="89"/>
      <c r="M75" s="89"/>
      <c r="N75" s="89"/>
      <c r="O75" s="3"/>
    </row>
    <row r="76" spans="1:15" ht="15" customHeight="1" x14ac:dyDescent="0.3">
      <c r="A76" s="1"/>
      <c r="B76" s="3"/>
      <c r="C76" s="87"/>
      <c r="D76" s="190"/>
      <c r="E76" s="190"/>
      <c r="F76" s="190"/>
      <c r="G76" s="190"/>
      <c r="H76" s="190"/>
      <c r="I76" s="190"/>
      <c r="J76" s="190"/>
      <c r="K76" s="89"/>
      <c r="L76" s="89"/>
      <c r="M76" s="89"/>
      <c r="N76" s="89"/>
      <c r="O76" s="3"/>
    </row>
    <row r="77" spans="1:15" ht="15" customHeight="1" x14ac:dyDescent="0.3">
      <c r="A77" s="1"/>
      <c r="B77" s="3"/>
      <c r="C77" s="87"/>
      <c r="D77" s="190"/>
      <c r="E77" s="190"/>
      <c r="F77" s="190"/>
      <c r="G77" s="190"/>
      <c r="H77" s="190"/>
      <c r="I77" s="190"/>
      <c r="J77" s="190"/>
      <c r="K77" s="89"/>
      <c r="L77" s="89"/>
      <c r="M77" s="89"/>
      <c r="N77" s="89"/>
      <c r="O77" s="3"/>
    </row>
    <row r="78" spans="1:15" ht="15" customHeight="1" x14ac:dyDescent="0.3">
      <c r="A78" s="1"/>
      <c r="B78" s="3"/>
      <c r="C78" s="87"/>
      <c r="D78" s="190"/>
      <c r="E78" s="190"/>
      <c r="F78" s="190"/>
      <c r="G78" s="190"/>
      <c r="H78" s="190"/>
      <c r="I78" s="190"/>
      <c r="J78" s="190"/>
      <c r="K78" s="89"/>
      <c r="L78" s="89"/>
      <c r="M78" s="89"/>
      <c r="N78" s="89"/>
      <c r="O78" s="3"/>
    </row>
    <row r="79" spans="1:15" ht="15" customHeight="1" x14ac:dyDescent="0.3">
      <c r="A79" s="1"/>
      <c r="B79" s="3"/>
      <c r="C79" s="87"/>
      <c r="D79" s="190"/>
      <c r="E79" s="190"/>
      <c r="F79" s="190"/>
      <c r="G79" s="190"/>
      <c r="H79" s="190"/>
      <c r="I79" s="190"/>
      <c r="J79" s="190"/>
      <c r="K79" s="89"/>
      <c r="L79" s="89"/>
      <c r="M79" s="89"/>
      <c r="N79" s="89"/>
      <c r="O79" s="3"/>
    </row>
    <row r="80" spans="1:15" ht="15" customHeight="1" x14ac:dyDescent="0.3">
      <c r="A80" s="1"/>
      <c r="B80" s="3"/>
      <c r="C80" s="87"/>
      <c r="D80" s="190"/>
      <c r="E80" s="190"/>
      <c r="F80" s="190"/>
      <c r="G80" s="190"/>
      <c r="H80" s="190"/>
      <c r="I80" s="190"/>
      <c r="J80" s="190"/>
      <c r="K80" s="89"/>
      <c r="L80" s="89"/>
      <c r="M80" s="89"/>
      <c r="N80" s="89"/>
      <c r="O80" s="3"/>
    </row>
    <row r="81" spans="1:15" ht="15" customHeight="1" x14ac:dyDescent="0.3">
      <c r="A81" s="1"/>
      <c r="B81" s="3"/>
      <c r="C81" s="87"/>
      <c r="D81" s="190"/>
      <c r="E81" s="190"/>
      <c r="F81" s="190"/>
      <c r="G81" s="190"/>
      <c r="H81" s="190"/>
      <c r="I81" s="190"/>
      <c r="J81" s="190"/>
      <c r="K81" s="89"/>
      <c r="L81" s="89"/>
      <c r="M81" s="89"/>
      <c r="N81" s="89"/>
      <c r="O81" s="3"/>
    </row>
    <row r="82" spans="1:15" ht="15" customHeight="1" x14ac:dyDescent="0.3">
      <c r="A82" s="1"/>
      <c r="B82" s="3"/>
      <c r="C82" s="87"/>
      <c r="D82" s="190"/>
      <c r="E82" s="190"/>
      <c r="F82" s="190"/>
      <c r="G82" s="190"/>
      <c r="H82" s="190"/>
      <c r="I82" s="190"/>
      <c r="J82" s="190"/>
      <c r="K82" s="89"/>
      <c r="L82" s="89"/>
      <c r="M82" s="89"/>
      <c r="N82" s="89"/>
      <c r="O82" s="3"/>
    </row>
    <row r="83" spans="1:15" ht="15" customHeight="1" x14ac:dyDescent="0.3">
      <c r="A83" s="1"/>
      <c r="B83" s="3"/>
      <c r="C83" s="87"/>
      <c r="D83" s="190"/>
      <c r="E83" s="190"/>
      <c r="F83" s="190"/>
      <c r="G83" s="190"/>
      <c r="H83" s="190"/>
      <c r="I83" s="190"/>
      <c r="J83" s="190"/>
      <c r="K83" s="89"/>
      <c r="L83" s="89"/>
      <c r="M83" s="89"/>
      <c r="N83" s="89"/>
      <c r="O83" s="3"/>
    </row>
    <row r="84" spans="1:15" ht="15" customHeight="1" x14ac:dyDescent="0.3">
      <c r="A84" s="1"/>
      <c r="B84" s="3"/>
      <c r="C84" s="87"/>
      <c r="D84" s="190"/>
      <c r="E84" s="190"/>
      <c r="F84" s="190"/>
      <c r="G84" s="190"/>
      <c r="H84" s="190"/>
      <c r="I84" s="190"/>
      <c r="J84" s="190"/>
      <c r="K84" s="89"/>
      <c r="L84" s="89"/>
      <c r="M84" s="89"/>
      <c r="N84" s="89"/>
      <c r="O84" s="3"/>
    </row>
    <row r="85" spans="1:15" ht="15" customHeight="1" x14ac:dyDescent="0.3">
      <c r="A85" s="1"/>
      <c r="B85" s="3"/>
      <c r="C85" s="87"/>
      <c r="D85" s="190"/>
      <c r="E85" s="190"/>
      <c r="F85" s="190"/>
      <c r="G85" s="190"/>
      <c r="H85" s="190"/>
      <c r="I85" s="190"/>
      <c r="J85" s="190"/>
      <c r="K85" s="89"/>
      <c r="L85" s="89"/>
      <c r="M85" s="89"/>
      <c r="N85" s="89"/>
      <c r="O85" s="3"/>
    </row>
    <row r="86" spans="1:15" ht="15" customHeight="1" x14ac:dyDescent="0.3">
      <c r="A86" s="1"/>
      <c r="B86" s="3"/>
      <c r="C86" s="87"/>
      <c r="D86" s="190"/>
      <c r="E86" s="190"/>
      <c r="F86" s="190"/>
      <c r="G86" s="190"/>
      <c r="H86" s="190"/>
      <c r="I86" s="190"/>
      <c r="J86" s="190"/>
      <c r="K86" s="89"/>
      <c r="L86" s="89"/>
      <c r="M86" s="89"/>
      <c r="N86" s="89"/>
      <c r="O86" s="3"/>
    </row>
    <row r="87" spans="1:15" ht="15" customHeight="1" x14ac:dyDescent="0.3">
      <c r="A87" s="1"/>
      <c r="B87" s="3"/>
      <c r="C87" s="87"/>
      <c r="D87" s="190"/>
      <c r="E87" s="190"/>
      <c r="F87" s="190"/>
      <c r="G87" s="190"/>
      <c r="H87" s="190"/>
      <c r="I87" s="190"/>
      <c r="J87" s="190"/>
      <c r="K87" s="89"/>
      <c r="L87" s="89"/>
      <c r="M87" s="89"/>
      <c r="N87" s="89"/>
      <c r="O87" s="3"/>
    </row>
    <row r="88" spans="1:15" ht="15" customHeight="1" x14ac:dyDescent="0.3">
      <c r="A88" s="1"/>
      <c r="B88" s="3"/>
      <c r="C88" s="87"/>
      <c r="D88" s="190"/>
      <c r="E88" s="190"/>
      <c r="F88" s="190"/>
      <c r="G88" s="190"/>
      <c r="H88" s="190"/>
      <c r="I88" s="190"/>
      <c r="J88" s="190"/>
      <c r="K88" s="89"/>
      <c r="L88" s="89"/>
      <c r="M88" s="89"/>
      <c r="N88" s="89"/>
      <c r="O88" s="3"/>
    </row>
    <row r="89" spans="1:15" ht="15" customHeight="1" x14ac:dyDescent="0.3">
      <c r="A89" s="1"/>
      <c r="B89" s="3"/>
      <c r="C89" s="87"/>
      <c r="D89" s="190"/>
      <c r="E89" s="190"/>
      <c r="F89" s="190"/>
      <c r="G89" s="190"/>
      <c r="H89" s="190"/>
      <c r="I89" s="190"/>
      <c r="J89" s="190"/>
      <c r="K89" s="89"/>
      <c r="L89" s="89"/>
      <c r="M89" s="89"/>
      <c r="N89" s="89"/>
      <c r="O89" s="3"/>
    </row>
    <row r="90" spans="1:15" ht="15" customHeight="1" x14ac:dyDescent="0.3">
      <c r="A90" s="1"/>
      <c r="B90" s="3"/>
      <c r="C90" s="87"/>
      <c r="D90" s="190"/>
      <c r="E90" s="190"/>
      <c r="F90" s="190"/>
      <c r="G90" s="190"/>
      <c r="H90" s="190"/>
      <c r="I90" s="190"/>
      <c r="J90" s="190"/>
      <c r="K90" s="89"/>
      <c r="L90" s="89"/>
      <c r="M90" s="89"/>
      <c r="N90" s="89"/>
      <c r="O90" s="3"/>
    </row>
    <row r="91" spans="1:15" ht="15" customHeight="1" x14ac:dyDescent="0.3">
      <c r="A91" s="1"/>
      <c r="B91" s="3"/>
      <c r="C91" s="87"/>
      <c r="D91" s="190"/>
      <c r="E91" s="190"/>
      <c r="F91" s="190"/>
      <c r="G91" s="190"/>
      <c r="H91" s="190"/>
      <c r="I91" s="190"/>
      <c r="J91" s="190"/>
      <c r="K91" s="89"/>
      <c r="L91" s="89"/>
      <c r="M91" s="89"/>
      <c r="N91" s="89"/>
      <c r="O91" s="3"/>
    </row>
    <row r="92" spans="1:15" ht="15" customHeight="1" x14ac:dyDescent="0.3">
      <c r="A92" s="1"/>
      <c r="B92" s="3"/>
      <c r="C92" s="87"/>
      <c r="D92" s="190"/>
      <c r="E92" s="190"/>
      <c r="F92" s="190"/>
      <c r="G92" s="190"/>
      <c r="H92" s="190"/>
      <c r="I92" s="190"/>
      <c r="J92" s="190"/>
      <c r="K92" s="89"/>
      <c r="L92" s="89"/>
      <c r="M92" s="89"/>
      <c r="N92" s="89"/>
      <c r="O92" s="3"/>
    </row>
    <row r="93" spans="1:15" ht="15" customHeight="1" x14ac:dyDescent="0.3">
      <c r="A93" s="1"/>
      <c r="B93" s="3"/>
      <c r="C93" s="87"/>
      <c r="D93" s="190"/>
      <c r="E93" s="190"/>
      <c r="F93" s="190"/>
      <c r="G93" s="190"/>
      <c r="H93" s="190"/>
      <c r="I93" s="190"/>
      <c r="J93" s="190"/>
      <c r="K93" s="89"/>
      <c r="L93" s="89"/>
      <c r="M93" s="89"/>
      <c r="N93" s="89"/>
      <c r="O93" s="3"/>
    </row>
    <row r="94" spans="1:15" ht="15" customHeight="1" x14ac:dyDescent="0.3">
      <c r="A94" s="1"/>
      <c r="B94" s="3"/>
      <c r="C94" s="87"/>
      <c r="D94" s="190"/>
      <c r="E94" s="190"/>
      <c r="F94" s="190"/>
      <c r="G94" s="190"/>
      <c r="H94" s="190"/>
      <c r="I94" s="190"/>
      <c r="J94" s="190"/>
      <c r="K94" s="89"/>
      <c r="L94" s="89"/>
      <c r="M94" s="89"/>
      <c r="N94" s="89"/>
      <c r="O94" s="3"/>
    </row>
    <row r="95" spans="1:15" ht="15" customHeight="1" x14ac:dyDescent="0.3">
      <c r="A95" s="1"/>
      <c r="B95" s="3"/>
      <c r="C95" s="87"/>
      <c r="D95" s="190"/>
      <c r="E95" s="190"/>
      <c r="F95" s="190"/>
      <c r="G95" s="190"/>
      <c r="H95" s="190"/>
      <c r="I95" s="190"/>
      <c r="J95" s="190"/>
      <c r="K95" s="89"/>
      <c r="L95" s="89"/>
      <c r="M95" s="89"/>
      <c r="N95" s="89"/>
      <c r="O95" s="3"/>
    </row>
    <row r="96" spans="1:15" ht="15" customHeight="1" x14ac:dyDescent="0.3">
      <c r="A96" s="1"/>
      <c r="B96" s="3"/>
      <c r="C96" s="87"/>
      <c r="D96" s="190"/>
      <c r="E96" s="190"/>
      <c r="F96" s="190"/>
      <c r="G96" s="190"/>
      <c r="H96" s="190"/>
      <c r="I96" s="190"/>
      <c r="J96" s="190"/>
      <c r="K96" s="89"/>
      <c r="L96" s="89"/>
      <c r="M96" s="89"/>
      <c r="N96" s="89"/>
      <c r="O96" s="3"/>
    </row>
    <row r="97" spans="1:15" ht="15" customHeight="1" x14ac:dyDescent="0.3">
      <c r="A97" s="1"/>
      <c r="B97" s="3"/>
      <c r="C97" s="87"/>
      <c r="D97" s="190"/>
      <c r="E97" s="190"/>
      <c r="F97" s="190"/>
      <c r="G97" s="190"/>
      <c r="H97" s="190"/>
      <c r="I97" s="190"/>
      <c r="J97" s="190"/>
      <c r="K97" s="89"/>
      <c r="L97" s="89"/>
      <c r="M97" s="89"/>
      <c r="N97" s="89"/>
      <c r="O97" s="3"/>
    </row>
    <row r="98" spans="1:15" ht="15" customHeight="1" x14ac:dyDescent="0.3">
      <c r="A98" s="1"/>
      <c r="B98" s="3"/>
      <c r="C98" s="87"/>
      <c r="D98" s="190"/>
      <c r="E98" s="190"/>
      <c r="F98" s="190"/>
      <c r="G98" s="190"/>
      <c r="H98" s="190"/>
      <c r="I98" s="190"/>
      <c r="J98" s="190"/>
      <c r="K98" s="89"/>
      <c r="L98" s="89"/>
      <c r="M98" s="89"/>
      <c r="N98" s="89"/>
      <c r="O98" s="3"/>
    </row>
    <row r="99" spans="1:15" ht="15" customHeight="1" x14ac:dyDescent="0.3">
      <c r="A99" s="1"/>
      <c r="B99" s="3"/>
      <c r="C99" s="87"/>
      <c r="D99" s="190"/>
      <c r="E99" s="190"/>
      <c r="F99" s="190"/>
      <c r="G99" s="190"/>
      <c r="H99" s="190"/>
      <c r="I99" s="190"/>
      <c r="J99" s="190"/>
      <c r="K99" s="89"/>
      <c r="L99" s="89"/>
      <c r="M99" s="89"/>
      <c r="N99" s="89"/>
      <c r="O99" s="3"/>
    </row>
    <row r="100" spans="1:15" s="1" customFormat="1" ht="30.6" customHeight="1" x14ac:dyDescent="0.4">
      <c r="B100" s="3"/>
      <c r="C100" s="25" t="s">
        <v>4</v>
      </c>
      <c r="D100" s="18"/>
      <c r="E100" s="18"/>
      <c r="F100" s="18"/>
      <c r="G100" s="18"/>
      <c r="H100" s="18"/>
      <c r="I100" s="18"/>
      <c r="J100" s="18"/>
      <c r="K100" s="18"/>
      <c r="L100" s="18"/>
      <c r="M100" s="3"/>
      <c r="N100" s="3"/>
      <c r="O100" s="3"/>
    </row>
    <row r="101" spans="1:15" s="13" customFormat="1" ht="24.95" customHeight="1" x14ac:dyDescent="0.35">
      <c r="B101" s="15"/>
      <c r="C101" s="26" t="s">
        <v>5</v>
      </c>
      <c r="D101" s="19"/>
      <c r="E101" s="19"/>
      <c r="F101" s="19"/>
      <c r="G101" s="19"/>
      <c r="H101" s="19"/>
      <c r="I101" s="14"/>
      <c r="J101" s="19"/>
      <c r="K101" s="19"/>
      <c r="L101" s="19"/>
      <c r="M101" s="15"/>
      <c r="N101" s="73"/>
      <c r="O101" s="73"/>
    </row>
    <row r="102" spans="1:15" s="75" customFormat="1" ht="18.95" customHeight="1" x14ac:dyDescent="0.35">
      <c r="A102" s="13"/>
      <c r="B102" s="15"/>
      <c r="C102" s="173" t="s">
        <v>6</v>
      </c>
      <c r="D102" s="173"/>
      <c r="E102" s="173"/>
      <c r="F102" s="173"/>
      <c r="G102" s="173"/>
      <c r="H102" s="27"/>
      <c r="I102" s="19"/>
      <c r="J102" s="27"/>
      <c r="K102" s="27"/>
      <c r="L102" s="27"/>
      <c r="M102" s="16"/>
      <c r="N102" s="74"/>
      <c r="O102" s="74"/>
    </row>
    <row r="103" spans="1:15" s="75" customFormat="1" ht="15.75" x14ac:dyDescent="0.3">
      <c r="A103" s="13"/>
      <c r="B103" s="15"/>
      <c r="C103" s="173"/>
      <c r="D103" s="173"/>
      <c r="E103" s="173"/>
      <c r="F103" s="173"/>
      <c r="G103" s="173"/>
      <c r="H103" s="27"/>
      <c r="I103" s="172" t="s">
        <v>7</v>
      </c>
      <c r="J103" s="27"/>
      <c r="K103" s="27"/>
      <c r="L103" s="27"/>
      <c r="M103" s="16"/>
      <c r="N103" s="74"/>
      <c r="O103" s="74"/>
    </row>
    <row r="104" spans="1:15" s="75" customFormat="1" ht="30.95" customHeight="1" x14ac:dyDescent="0.35">
      <c r="A104" s="13"/>
      <c r="B104" s="15"/>
      <c r="C104" s="20" t="s">
        <v>1</v>
      </c>
      <c r="D104" s="20"/>
      <c r="E104" s="20"/>
      <c r="F104" s="20"/>
      <c r="G104" s="20"/>
      <c r="H104" s="20"/>
      <c r="I104" s="29"/>
      <c r="J104" s="20"/>
      <c r="K104" s="88"/>
      <c r="L104" s="20"/>
      <c r="M104" s="16"/>
      <c r="N104" s="74"/>
      <c r="O104" s="74"/>
    </row>
    <row r="105" spans="1:15" s="75" customFormat="1" ht="16.7" customHeight="1" x14ac:dyDescent="0.35">
      <c r="A105" s="13"/>
      <c r="B105" s="15"/>
      <c r="C105" s="21" t="s">
        <v>8</v>
      </c>
      <c r="D105" s="20"/>
      <c r="E105" s="20"/>
      <c r="F105" s="20"/>
      <c r="G105" s="20"/>
      <c r="H105" s="20"/>
      <c r="I105" s="28" t="s">
        <v>72</v>
      </c>
      <c r="J105" s="20"/>
      <c r="K105" s="20"/>
      <c r="L105" s="20"/>
      <c r="M105" s="16"/>
      <c r="N105" s="74"/>
      <c r="O105" s="74"/>
    </row>
    <row r="106" spans="1:15" s="75" customFormat="1" ht="16.7" customHeight="1" x14ac:dyDescent="0.35">
      <c r="A106" s="13"/>
      <c r="B106" s="15"/>
      <c r="C106" s="30" t="s">
        <v>9</v>
      </c>
      <c r="D106" s="20"/>
      <c r="E106" s="20"/>
      <c r="F106" s="20"/>
      <c r="G106" s="20"/>
      <c r="H106" s="20"/>
      <c r="I106" s="28" t="s">
        <v>73</v>
      </c>
      <c r="J106" s="20"/>
      <c r="K106" s="20"/>
      <c r="L106" s="20"/>
      <c r="M106"/>
      <c r="N106" s="74"/>
      <c r="O106" s="74"/>
    </row>
    <row r="107" spans="1:15" ht="16.7" customHeight="1" x14ac:dyDescent="0.35">
      <c r="A107" s="13"/>
      <c r="B107" s="15"/>
      <c r="C107" s="30" t="s">
        <v>2</v>
      </c>
      <c r="D107" s="22"/>
      <c r="E107" s="22"/>
      <c r="F107" s="22"/>
      <c r="G107" s="22"/>
      <c r="H107" s="22"/>
      <c r="I107" s="28" t="s">
        <v>3</v>
      </c>
      <c r="J107" s="22"/>
      <c r="K107" s="22"/>
      <c r="L107" s="22"/>
      <c r="M107" s="101" t="s">
        <v>74</v>
      </c>
      <c r="N107" s="5"/>
      <c r="O107" s="5"/>
    </row>
    <row r="108" spans="1:15" ht="16.7" customHeight="1" x14ac:dyDescent="0.35">
      <c r="A108" s="13"/>
      <c r="B108" s="15"/>
      <c r="C108" s="30"/>
      <c r="D108" s="22"/>
      <c r="E108" s="22"/>
      <c r="F108" s="22"/>
      <c r="G108" s="22"/>
      <c r="H108" s="22"/>
      <c r="I108" s="2"/>
      <c r="J108" s="22"/>
      <c r="K108" s="22"/>
      <c r="L108" s="22"/>
      <c r="M108" s="16"/>
      <c r="N108" s="5"/>
      <c r="O108" s="5"/>
    </row>
    <row r="109" spans="1:15" ht="6.6" customHeight="1" x14ac:dyDescent="0.35">
      <c r="A109" s="13"/>
      <c r="B109" s="15"/>
      <c r="C109" s="30"/>
      <c r="D109" s="22"/>
      <c r="E109" s="22"/>
      <c r="F109" s="22"/>
      <c r="G109" s="22"/>
      <c r="H109" s="22"/>
      <c r="I109" s="22"/>
      <c r="J109" s="22"/>
      <c r="K109" s="22"/>
      <c r="L109" s="22"/>
      <c r="M109" s="16"/>
      <c r="N109" s="5"/>
      <c r="O109" s="5"/>
    </row>
    <row r="110" spans="1:15" s="13" customFormat="1" ht="399.95" customHeight="1" x14ac:dyDescent="0.3"/>
  </sheetData>
  <sheetProtection password="8E71" sheet="1" objects="1" scenarios="1"/>
  <mergeCells count="18">
    <mergeCell ref="G22:H22"/>
    <mergeCell ref="F22:F23"/>
    <mergeCell ref="C102:G103"/>
    <mergeCell ref="D53:J99"/>
    <mergeCell ref="E35:E36"/>
    <mergeCell ref="C35:C50"/>
    <mergeCell ref="F35:G35"/>
    <mergeCell ref="H35:I35"/>
    <mergeCell ref="C8:N8"/>
    <mergeCell ref="D43:D50"/>
    <mergeCell ref="D37:D41"/>
    <mergeCell ref="D35:D36"/>
    <mergeCell ref="L45:L46"/>
    <mergeCell ref="G41:G42"/>
    <mergeCell ref="H41:L41"/>
    <mergeCell ref="E28:E31"/>
    <mergeCell ref="E22:E25"/>
    <mergeCell ref="E19:G19"/>
  </mergeCells>
  <phoneticPr fontId="0" type="noConversion"/>
  <dataValidations count="4">
    <dataValidation allowBlank="1" sqref="I109 C100 C52 D100:H101 A100:B65536 J100:L101 I100 J104:L109 I104 C110:L65536 C106:C109 D104:H109 C104 A1:C18 E10:N18 D10:D13 O1:IV18 D1:N7 N100:IV65536 M100:M105 M107:M65536"/>
    <dataValidation allowBlank="1" showInputMessage="1" sqref="N45:N50 L35:L40 H41 H44:H45 M29:M34 O44:Q51 H42:L43 A19:D33 M45:M48 E19:E22 R35:IV51 F39:F41 M35:Q43 F36:K38 G34:J34 A34:B99 K44:L44 O52:IV99 E37:E38 E42:F43 F44:F48 D37 I44:J48 G23:I25 N19:IV34 I26:I31 G43:G52 G26:H33 K28:L34 J23:J33 K19:M27 H19:I21 I22:J22 F26:F35 J35:K35 G39:K40 H35 C34:D35 E35"/>
    <dataValidation type="list" allowBlank="1" showInputMessage="1" sqref="M28">
      <formula1>$U$3:$U$5</formula1>
    </dataValidation>
    <dataValidation type="list" allowBlank="1" showInputMessage="1" sqref="J19:J21">
      <formula1>Method</formula1>
    </dataValidation>
  </dataValidations>
  <hyperlinks>
    <hyperlink ref="I107" r:id="rId1" display="mailto:info@megazyme.com"/>
    <hyperlink ref="I103" r:id="rId2"/>
    <hyperlink ref="I106" r:id="rId3"/>
    <hyperlink ref="I105" r:id="rId4"/>
  </hyperlinks>
  <pageMargins left="0.59055118110236227" right="0.59055118110236227" top="0.59055118110236227" bottom="0.98425196850393704" header="0.51181102362204722" footer="0.51181102362204722"/>
  <pageSetup paperSize="9" scale="39" orientation="portrait" horizontalDpi="360" verticalDpi="360" r:id="rId5"/>
  <headerFooter alignWithMargins="0">
    <oddFooter>&amp;LPrinted on &amp;D, Page &amp;P of &amp;N</oddFooter>
  </headerFooter>
  <rowBreaks count="1" manualBreakCount="1">
    <brk id="51" min="1" max="14"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4"/>
  <sheetViews>
    <sheetView zoomScale="115" zoomScaleNormal="100" workbookViewId="0">
      <selection activeCell="V10" sqref="V10"/>
    </sheetView>
  </sheetViews>
  <sheetFormatPr defaultColWidth="12.28515625" defaultRowHeight="15" x14ac:dyDescent="0.3"/>
  <cols>
    <col min="1" max="1" width="1.7109375" style="31" customWidth="1"/>
    <col min="2" max="2" width="0.7109375" style="31" customWidth="1"/>
    <col min="3" max="3" width="3.140625" style="31" customWidth="1"/>
    <col min="4" max="5" width="16.28515625" style="31" customWidth="1"/>
    <col min="6" max="6" width="16.28515625" style="31" hidden="1" customWidth="1"/>
    <col min="7" max="7" width="12.140625" style="31" customWidth="1"/>
    <col min="8" max="8" width="12.140625" style="31" hidden="1" customWidth="1"/>
    <col min="9" max="14" width="12.140625" style="31" customWidth="1"/>
    <col min="15" max="15" width="12.140625" style="31" hidden="1" customWidth="1"/>
    <col min="16" max="16" width="12.140625" style="31" customWidth="1"/>
    <col min="17" max="17" width="12.140625" style="38" hidden="1" customWidth="1"/>
    <col min="18" max="18" width="12.140625" style="38" customWidth="1"/>
    <col min="19" max="19" width="0.85546875" style="31" customWidth="1"/>
    <col min="20" max="20" width="11.5703125" style="31" customWidth="1"/>
    <col min="21" max="16384" width="12.28515625" style="31"/>
  </cols>
  <sheetData>
    <row r="1" spans="1:24" ht="7.7" customHeight="1" x14ac:dyDescent="0.3">
      <c r="A1" s="1"/>
      <c r="B1" s="1"/>
      <c r="C1" s="1"/>
      <c r="D1" s="1"/>
      <c r="E1" s="1"/>
      <c r="F1" s="1"/>
      <c r="G1" s="1"/>
      <c r="H1" s="1"/>
      <c r="I1" s="1"/>
      <c r="J1" s="1"/>
      <c r="K1" s="1"/>
      <c r="L1" s="1"/>
    </row>
    <row r="2" spans="1:24" ht="122.25" customHeight="1" x14ac:dyDescent="0.3">
      <c r="A2" s="1"/>
      <c r="B2" s="3"/>
      <c r="C2" s="3"/>
      <c r="D2" s="3"/>
      <c r="E2" s="3"/>
      <c r="F2" s="3"/>
      <c r="G2" s="3"/>
      <c r="H2" s="3"/>
      <c r="I2" s="3"/>
      <c r="J2" s="3"/>
      <c r="K2" s="3"/>
      <c r="L2" s="3"/>
      <c r="M2" s="3"/>
      <c r="N2" s="3"/>
      <c r="O2" s="3"/>
      <c r="P2" s="3"/>
      <c r="Q2" s="33"/>
      <c r="R2" s="33"/>
      <c r="S2" s="3"/>
    </row>
    <row r="3" spans="1:24" ht="15" customHeight="1" x14ac:dyDescent="0.3">
      <c r="A3" s="1"/>
      <c r="B3" s="3"/>
      <c r="C3" s="3"/>
      <c r="D3" s="3"/>
      <c r="E3" s="3"/>
      <c r="F3" s="3"/>
      <c r="G3" s="3"/>
      <c r="H3" s="3"/>
      <c r="I3" s="3"/>
      <c r="J3" s="3"/>
      <c r="K3" s="3"/>
      <c r="L3" s="3"/>
      <c r="M3" s="3"/>
      <c r="N3" s="3"/>
      <c r="O3" s="3"/>
      <c r="P3" s="3"/>
      <c r="Q3" s="33"/>
      <c r="R3" s="33"/>
      <c r="S3" s="3"/>
      <c r="U3" s="83"/>
      <c r="V3" s="82"/>
      <c r="W3" s="82"/>
      <c r="X3" s="82"/>
    </row>
    <row r="4" spans="1:24" x14ac:dyDescent="0.3">
      <c r="A4" s="1"/>
      <c r="B4" s="3"/>
      <c r="C4" s="3"/>
      <c r="D4" s="40" t="s">
        <v>54</v>
      </c>
      <c r="E4" s="206"/>
      <c r="F4" s="207"/>
      <c r="G4" s="208"/>
      <c r="H4" s="81"/>
      <c r="I4" s="5"/>
      <c r="J4" s="5"/>
      <c r="K4" s="5"/>
      <c r="L4" s="128"/>
      <c r="M4" s="96"/>
      <c r="N4" s="32"/>
      <c r="O4" s="32"/>
      <c r="P4" s="32"/>
      <c r="Q4" s="39"/>
      <c r="R4" s="39"/>
      <c r="S4" s="3"/>
      <c r="U4" s="85" t="s">
        <v>34</v>
      </c>
    </row>
    <row r="5" spans="1:24" x14ac:dyDescent="0.3">
      <c r="A5" s="1"/>
      <c r="B5" s="3"/>
      <c r="C5" s="3"/>
      <c r="D5" s="40"/>
      <c r="E5" s="108"/>
      <c r="F5" s="108"/>
      <c r="G5" s="108"/>
      <c r="H5" s="81"/>
      <c r="I5" s="5"/>
      <c r="J5" s="40"/>
      <c r="K5" s="122"/>
      <c r="L5" s="128"/>
      <c r="M5" s="96"/>
      <c r="N5" s="32"/>
      <c r="O5" s="32"/>
      <c r="P5" s="32"/>
      <c r="Q5" s="39"/>
      <c r="R5" s="39"/>
      <c r="S5" s="3"/>
      <c r="U5" s="85" t="s">
        <v>52</v>
      </c>
    </row>
    <row r="6" spans="1:24" x14ac:dyDescent="0.3">
      <c r="A6" s="1"/>
      <c r="B6" s="3"/>
      <c r="C6" s="3"/>
      <c r="D6" s="40"/>
      <c r="E6" s="81" t="s">
        <v>55</v>
      </c>
      <c r="F6" s="108"/>
      <c r="G6" s="108"/>
      <c r="H6" s="81"/>
      <c r="I6" s="5"/>
      <c r="J6" s="40"/>
      <c r="K6" s="122"/>
      <c r="L6" s="128"/>
      <c r="M6" s="96"/>
      <c r="N6" s="32"/>
      <c r="O6" s="32"/>
      <c r="P6" s="32"/>
      <c r="Q6" s="39"/>
      <c r="R6" s="39"/>
      <c r="S6" s="3"/>
    </row>
    <row r="7" spans="1:24" ht="15" customHeight="1" x14ac:dyDescent="0.3">
      <c r="A7" s="1"/>
      <c r="B7" s="3"/>
      <c r="C7" s="3"/>
      <c r="D7" s="40"/>
      <c r="E7" s="181" t="s">
        <v>58</v>
      </c>
      <c r="F7" s="108"/>
      <c r="G7" s="188"/>
      <c r="H7" s="198" t="s">
        <v>15</v>
      </c>
      <c r="I7" s="199"/>
      <c r="J7" s="200"/>
      <c r="K7" s="58" t="s">
        <v>16</v>
      </c>
      <c r="L7" s="58" t="s">
        <v>17</v>
      </c>
      <c r="M7" s="60" t="s">
        <v>41</v>
      </c>
      <c r="N7" s="5"/>
      <c r="O7" s="59"/>
      <c r="P7" s="5"/>
      <c r="Q7" s="39"/>
      <c r="R7" s="39"/>
      <c r="S7" s="5"/>
      <c r="T7" s="85"/>
    </row>
    <row r="8" spans="1:24" ht="16.5" x14ac:dyDescent="0.3">
      <c r="A8" s="1"/>
      <c r="B8" s="3"/>
      <c r="C8" s="3"/>
      <c r="D8" s="40"/>
      <c r="E8" s="181"/>
      <c r="F8" s="108"/>
      <c r="G8" s="189"/>
      <c r="H8" s="163"/>
      <c r="I8" s="62" t="s">
        <v>43</v>
      </c>
      <c r="J8" s="62" t="s">
        <v>44</v>
      </c>
      <c r="K8" s="62" t="s">
        <v>45</v>
      </c>
      <c r="L8" s="62" t="s">
        <v>46</v>
      </c>
      <c r="M8" s="64" t="s">
        <v>42</v>
      </c>
      <c r="N8" s="5"/>
      <c r="O8" s="63" t="s">
        <v>19</v>
      </c>
      <c r="P8" s="5"/>
      <c r="Q8" s="39"/>
      <c r="R8" s="39"/>
      <c r="S8" s="5"/>
      <c r="T8" s="85"/>
    </row>
    <row r="9" spans="1:24" x14ac:dyDescent="0.3">
      <c r="A9" s="1"/>
      <c r="B9" s="3"/>
      <c r="C9" s="3"/>
      <c r="D9" s="3"/>
      <c r="E9" s="181"/>
      <c r="F9" s="3"/>
      <c r="G9" s="162" t="s">
        <v>21</v>
      </c>
      <c r="H9" s="163"/>
      <c r="I9" s="44"/>
      <c r="J9" s="43"/>
      <c r="K9" s="44"/>
      <c r="L9" s="44"/>
      <c r="M9" s="125" t="str">
        <f>O9</f>
        <v/>
      </c>
      <c r="N9" s="5"/>
      <c r="O9" s="50" t="str">
        <f>IF(OR(ISBLANK(I9),ISBLANK(J9),ISBLANK(K9),ISBLANK(L9)),"",((I9+J9)/2-K9-L9))</f>
        <v/>
      </c>
      <c r="P9" s="5"/>
      <c r="Q9" s="39"/>
      <c r="R9" s="39"/>
      <c r="S9" s="5"/>
    </row>
    <row r="10" spans="1:24" x14ac:dyDescent="0.3">
      <c r="A10" s="1"/>
      <c r="B10" s="3"/>
      <c r="C10" s="3"/>
      <c r="D10" s="3"/>
      <c r="E10" s="181"/>
      <c r="F10" s="3"/>
      <c r="G10" s="161" t="s">
        <v>22</v>
      </c>
      <c r="H10" s="163"/>
      <c r="I10" s="117"/>
      <c r="J10" s="116"/>
      <c r="K10" s="117"/>
      <c r="L10" s="117"/>
      <c r="M10" s="154" t="str">
        <f>O10</f>
        <v/>
      </c>
      <c r="N10" s="5"/>
      <c r="O10" s="50" t="str">
        <f>IF(OR(ISBLANK(I10),ISBLANK(J10),ISBLANK(K10),ISBLANK(L10)),"",((I10+J10)/2-K10-L10))</f>
        <v/>
      </c>
      <c r="P10" s="5"/>
      <c r="Q10" s="39"/>
      <c r="R10" s="39"/>
      <c r="S10" s="5"/>
    </row>
    <row r="11" spans="1:24" x14ac:dyDescent="0.3">
      <c r="A11" s="1"/>
      <c r="B11" s="3"/>
      <c r="C11" s="3"/>
      <c r="D11" s="3"/>
      <c r="E11" s="92"/>
      <c r="F11" s="3"/>
      <c r="G11" s="129"/>
      <c r="H11" s="67"/>
      <c r="I11" s="66"/>
      <c r="J11" s="129"/>
      <c r="K11" s="129"/>
      <c r="L11" s="39"/>
      <c r="M11" s="5"/>
      <c r="N11" s="5"/>
      <c r="O11" s="33"/>
      <c r="P11" s="5"/>
      <c r="Q11" s="39"/>
      <c r="R11" s="39"/>
      <c r="S11" s="5"/>
    </row>
    <row r="12" spans="1:24" x14ac:dyDescent="0.3">
      <c r="A12" s="1"/>
      <c r="B12" s="3"/>
      <c r="C12" s="3"/>
      <c r="D12" s="3"/>
      <c r="E12" s="126" t="s">
        <v>68</v>
      </c>
      <c r="F12" s="3"/>
      <c r="G12" s="129"/>
      <c r="H12" s="67"/>
      <c r="I12" s="66"/>
      <c r="J12" s="129"/>
      <c r="K12" s="129"/>
      <c r="L12" s="39"/>
      <c r="M12" s="5"/>
      <c r="N12" s="5"/>
      <c r="O12" s="33"/>
      <c r="P12" s="5"/>
      <c r="Q12" s="39"/>
      <c r="R12" s="39"/>
      <c r="S12" s="5"/>
    </row>
    <row r="13" spans="1:24" x14ac:dyDescent="0.3">
      <c r="A13" s="1"/>
      <c r="B13" s="3"/>
      <c r="C13" s="3"/>
      <c r="D13" s="3"/>
      <c r="E13" s="181" t="s">
        <v>69</v>
      </c>
      <c r="F13" s="3"/>
      <c r="G13" s="133" t="s">
        <v>23</v>
      </c>
      <c r="H13" s="65" t="s">
        <v>40</v>
      </c>
      <c r="I13" s="64" t="s">
        <v>24</v>
      </c>
      <c r="J13" s="64" t="s">
        <v>63</v>
      </c>
      <c r="K13" s="64" t="s">
        <v>62</v>
      </c>
      <c r="L13" s="64" t="s">
        <v>40</v>
      </c>
      <c r="M13" s="5"/>
      <c r="N13" s="40" t="s">
        <v>33</v>
      </c>
      <c r="O13" s="5"/>
      <c r="P13" s="86"/>
      <c r="Q13" s="5"/>
      <c r="R13" s="5"/>
      <c r="S13" s="5"/>
    </row>
    <row r="14" spans="1:24" x14ac:dyDescent="0.3">
      <c r="A14" s="1"/>
      <c r="B14" s="3"/>
      <c r="C14" s="3"/>
      <c r="D14" s="3"/>
      <c r="E14" s="181"/>
      <c r="F14" s="3"/>
      <c r="G14" s="45"/>
      <c r="H14" s="159" t="str">
        <f>IF(OR(ISBLANK(G14),ISBLANK(I14),ISBLANK(J14),ISBLANK(K14),G14=0,I14=0,J14=0,K14=0),"",((G14/I14)*(K14/J14)))</f>
        <v/>
      </c>
      <c r="I14" s="46"/>
      <c r="J14" s="46">
        <v>10</v>
      </c>
      <c r="K14" s="46">
        <v>5</v>
      </c>
      <c r="L14" s="151" t="str">
        <f>H14</f>
        <v/>
      </c>
      <c r="M14" s="5"/>
      <c r="N14" s="40"/>
      <c r="O14" s="5"/>
      <c r="P14" s="157"/>
      <c r="Q14" s="5"/>
      <c r="R14" s="5"/>
      <c r="S14" s="5"/>
    </row>
    <row r="15" spans="1:24" x14ac:dyDescent="0.3">
      <c r="A15" s="1"/>
      <c r="B15" s="3"/>
      <c r="C15" s="3"/>
      <c r="D15" s="3"/>
      <c r="E15" s="181"/>
      <c r="F15" s="3"/>
      <c r="G15" s="45"/>
      <c r="H15" s="159" t="str">
        <f>IF(OR(ISBLANK(G15),ISBLANK(I15),ISBLANK(J15),ISBLANK(K15),G15=0,I15=0,J15=0,K15=0),"",((G15/I15)*(K15/J15)))</f>
        <v/>
      </c>
      <c r="I15" s="46"/>
      <c r="J15" s="46">
        <v>10</v>
      </c>
      <c r="K15" s="46">
        <v>10</v>
      </c>
      <c r="L15" s="151" t="str">
        <f>H15</f>
        <v/>
      </c>
      <c r="M15" s="5"/>
      <c r="N15" s="40"/>
      <c r="O15" s="5"/>
      <c r="P15" s="157"/>
      <c r="Q15" s="5"/>
      <c r="R15" s="5"/>
      <c r="S15" s="5"/>
    </row>
    <row r="16" spans="1:24" x14ac:dyDescent="0.3">
      <c r="A16" s="1"/>
      <c r="B16" s="3"/>
      <c r="C16" s="3"/>
      <c r="D16" s="3"/>
      <c r="E16" s="181"/>
      <c r="F16" s="3"/>
      <c r="G16" s="45"/>
      <c r="H16" s="159" t="str">
        <f>IF(OR(ISBLANK(G16),ISBLANK(I16),ISBLANK(J16),ISBLANK(K16),G16=0,I16=0,J16=0,K16=0),"",((G16/I16)*(K16/J16)))</f>
        <v/>
      </c>
      <c r="I16" s="46"/>
      <c r="J16" s="46">
        <v>10</v>
      </c>
      <c r="K16" s="46">
        <v>20</v>
      </c>
      <c r="L16" s="151" t="str">
        <f>H16</f>
        <v/>
      </c>
      <c r="M16" s="5"/>
      <c r="N16" s="40"/>
      <c r="O16" s="5"/>
      <c r="P16" s="157"/>
      <c r="Q16" s="5"/>
      <c r="R16" s="5"/>
      <c r="S16" s="5"/>
    </row>
    <row r="17" spans="1:23" x14ac:dyDescent="0.3">
      <c r="A17" s="1"/>
      <c r="B17" s="3"/>
      <c r="C17" s="3"/>
      <c r="D17" s="3"/>
      <c r="E17" s="92"/>
      <c r="F17" s="3"/>
      <c r="G17" s="129"/>
      <c r="H17" s="156" t="str">
        <f>IF(COUNT(L14:L16)=0,"",(AVERAGE(L14:L16)))</f>
        <v/>
      </c>
      <c r="I17" s="66"/>
      <c r="J17" s="12"/>
      <c r="K17" s="160" t="s">
        <v>65</v>
      </c>
      <c r="L17" s="158" t="str">
        <f>H17</f>
        <v/>
      </c>
      <c r="M17" s="5"/>
      <c r="N17" s="39"/>
      <c r="O17" s="39"/>
      <c r="P17" s="5"/>
      <c r="Q17" s="5"/>
      <c r="R17" s="5"/>
      <c r="S17" s="5"/>
    </row>
    <row r="18" spans="1:23" x14ac:dyDescent="0.3">
      <c r="A18" s="1"/>
      <c r="B18" s="3"/>
      <c r="C18" s="3"/>
      <c r="D18" s="3"/>
      <c r="E18" s="92"/>
      <c r="F18" s="3"/>
      <c r="G18" s="129"/>
      <c r="H18" s="67"/>
      <c r="I18" s="66"/>
      <c r="J18" s="129"/>
      <c r="K18" s="5"/>
      <c r="L18" s="33"/>
      <c r="M18" s="5"/>
      <c r="N18" s="39"/>
      <c r="O18" s="39"/>
      <c r="P18" s="5"/>
      <c r="Q18" s="5"/>
      <c r="R18" s="5"/>
      <c r="S18" s="5"/>
    </row>
    <row r="19" spans="1:23" x14ac:dyDescent="0.3">
      <c r="A19" s="1"/>
      <c r="B19" s="3"/>
      <c r="C19" s="3"/>
      <c r="D19" s="3"/>
      <c r="E19" s="132" t="s">
        <v>61</v>
      </c>
      <c r="F19" s="3"/>
      <c r="G19" s="3"/>
      <c r="H19" s="3"/>
      <c r="I19" s="3"/>
      <c r="J19" s="3"/>
      <c r="K19" s="3"/>
      <c r="L19" s="3"/>
      <c r="M19" s="3"/>
      <c r="N19" s="3"/>
      <c r="O19" s="3"/>
      <c r="P19" s="33"/>
      <c r="Q19" s="33"/>
      <c r="R19" s="33"/>
      <c r="S19" s="5"/>
      <c r="T19" s="84"/>
    </row>
    <row r="20" spans="1:23" ht="45" x14ac:dyDescent="0.3">
      <c r="A20" s="1"/>
      <c r="B20" s="3"/>
      <c r="C20" s="193">
        <v>1</v>
      </c>
      <c r="D20" s="175" t="s">
        <v>0</v>
      </c>
      <c r="E20" s="191" t="s">
        <v>60</v>
      </c>
      <c r="F20" s="57"/>
      <c r="G20" s="177" t="s">
        <v>14</v>
      </c>
      <c r="H20" s="177"/>
      <c r="I20" s="177"/>
      <c r="J20" s="198" t="s">
        <v>15</v>
      </c>
      <c r="K20" s="200"/>
      <c r="L20" s="58" t="s">
        <v>16</v>
      </c>
      <c r="M20" s="58" t="s">
        <v>17</v>
      </c>
      <c r="N20" s="60" t="s">
        <v>41</v>
      </c>
      <c r="O20" s="59"/>
      <c r="P20" s="60" t="s">
        <v>29</v>
      </c>
      <c r="Q20" s="61"/>
      <c r="R20" s="60" t="s">
        <v>29</v>
      </c>
      <c r="S20" s="5"/>
      <c r="T20" s="84"/>
    </row>
    <row r="21" spans="1:23" s="71" customFormat="1" ht="16.5" x14ac:dyDescent="0.3">
      <c r="A21" s="34"/>
      <c r="B21" s="35"/>
      <c r="C21" s="194"/>
      <c r="D21" s="176"/>
      <c r="E21" s="192"/>
      <c r="F21" s="112"/>
      <c r="G21" s="109" t="s">
        <v>35</v>
      </c>
      <c r="H21" s="35"/>
      <c r="I21" s="109" t="s">
        <v>36</v>
      </c>
      <c r="J21" s="109" t="s">
        <v>47</v>
      </c>
      <c r="K21" s="109" t="s">
        <v>48</v>
      </c>
      <c r="L21" s="109" t="s">
        <v>49</v>
      </c>
      <c r="M21" s="109" t="s">
        <v>50</v>
      </c>
      <c r="N21" s="113" t="s">
        <v>42</v>
      </c>
      <c r="O21" s="114" t="s">
        <v>28</v>
      </c>
      <c r="P21" s="113" t="s">
        <v>25</v>
      </c>
      <c r="Q21" s="115" t="s">
        <v>18</v>
      </c>
      <c r="R21" s="113" t="s">
        <v>18</v>
      </c>
      <c r="S21" s="100"/>
      <c r="T21" s="84"/>
      <c r="U21" s="31"/>
      <c r="V21" s="31"/>
      <c r="W21" s="31"/>
    </row>
    <row r="22" spans="1:23" x14ac:dyDescent="0.3">
      <c r="A22" s="1"/>
      <c r="B22" s="3"/>
      <c r="C22" s="194"/>
      <c r="D22" s="205"/>
      <c r="E22" s="119" t="s">
        <v>21</v>
      </c>
      <c r="F22" s="119"/>
      <c r="G22" s="135"/>
      <c r="H22" s="104"/>
      <c r="I22" s="136"/>
      <c r="J22" s="43"/>
      <c r="K22" s="43"/>
      <c r="L22" s="44"/>
      <c r="M22" s="44"/>
      <c r="N22" s="125" t="str">
        <f>$M$9</f>
        <v/>
      </c>
      <c r="O22" s="42" t="str">
        <f>IF(OR(ISBLANK(G22),ISBLANK(I22),ISBLANK(J22),ISBLANK(K22),ISBLANK(L22),ISBLANK(M22),ISBLANK(N22),N22=""),"",((((J22+K22)/2)-L22-M22-N22)/((G22+I22)/2)*100))</f>
        <v/>
      </c>
      <c r="P22" s="125" t="str">
        <f>O22</f>
        <v/>
      </c>
      <c r="Q22" s="42" t="str">
        <f>IF(OR(P22=""),"",P22/1000)</f>
        <v/>
      </c>
      <c r="R22" s="125" t="str">
        <f>Q22</f>
        <v/>
      </c>
      <c r="S22" s="5"/>
      <c r="U22" s="71"/>
      <c r="V22" s="71"/>
      <c r="W22" s="71"/>
    </row>
    <row r="23" spans="1:23" x14ac:dyDescent="0.3">
      <c r="A23" s="1"/>
      <c r="B23" s="3"/>
      <c r="C23" s="194"/>
      <c r="D23" s="203"/>
      <c r="E23" s="103" t="s">
        <v>22</v>
      </c>
      <c r="F23" s="50" t="str">
        <f>IF(OR(ISBLANK(G22),G22=""),"",(G22))</f>
        <v/>
      </c>
      <c r="G23" s="105" t="str">
        <f>F23</f>
        <v/>
      </c>
      <c r="H23" s="137" t="str">
        <f>IF(OR(ISBLANK(I22),I22=""),"",(I22))</f>
        <v/>
      </c>
      <c r="I23" s="105" t="str">
        <f>H23</f>
        <v/>
      </c>
      <c r="J23" s="117"/>
      <c r="K23" s="116"/>
      <c r="L23" s="116"/>
      <c r="M23" s="116"/>
      <c r="N23" s="118" t="str">
        <f>$M$10</f>
        <v/>
      </c>
      <c r="O23" s="52" t="str">
        <f>IF(OR(ISBLANK(G23),ISBLANK(I23),ISBLANK(J23),ISBLANK(K23),ISBLANK(L23),ISBLANK(M23),ISBLANK(N23),G23="",N23=""),"",((((J23+K23)/2)-L23-M23-N23)/((G23+I23)/2)*100))</f>
        <v/>
      </c>
      <c r="P23" s="154" t="str">
        <f>O23</f>
        <v/>
      </c>
      <c r="Q23" s="52" t="str">
        <f>IF(OR(P23=""),"",P23/1000)</f>
        <v/>
      </c>
      <c r="R23" s="154" t="str">
        <f>Q23</f>
        <v/>
      </c>
      <c r="S23" s="5"/>
      <c r="T23" s="71"/>
    </row>
    <row r="24" spans="1:23" x14ac:dyDescent="0.3">
      <c r="A24" s="1"/>
      <c r="B24" s="3"/>
      <c r="C24" s="194"/>
      <c r="D24" s="203"/>
      <c r="E24" s="103" t="s">
        <v>30</v>
      </c>
      <c r="F24" s="69"/>
      <c r="G24" s="111" t="s">
        <v>51</v>
      </c>
      <c r="H24" s="66"/>
      <c r="I24" s="66"/>
      <c r="J24" s="66"/>
      <c r="K24" s="66"/>
      <c r="L24" s="66"/>
      <c r="M24" s="66"/>
      <c r="N24" s="110"/>
      <c r="O24" s="55" t="str">
        <f>IF(OR(O22="",O23=""),"",O22+O23)</f>
        <v/>
      </c>
      <c r="P24" s="154" t="str">
        <f>O24</f>
        <v/>
      </c>
      <c r="Q24" s="55" t="str">
        <f>IF(OR(Q22="",Q23=""),"",Q22+Q23)</f>
        <v/>
      </c>
      <c r="R24" s="154" t="str">
        <f>Q24</f>
        <v/>
      </c>
      <c r="S24" s="5"/>
    </row>
    <row r="25" spans="1:23" x14ac:dyDescent="0.3">
      <c r="A25" s="1"/>
      <c r="B25" s="3"/>
      <c r="C25" s="194"/>
      <c r="D25" s="203"/>
      <c r="E25" s="69"/>
      <c r="F25" s="69"/>
      <c r="G25" s="111"/>
      <c r="H25" s="66"/>
      <c r="I25" s="66"/>
      <c r="J25" s="66"/>
      <c r="K25" s="66"/>
      <c r="L25" s="66"/>
      <c r="M25" s="66"/>
      <c r="N25" s="33"/>
      <c r="O25" s="131"/>
      <c r="P25" s="33"/>
      <c r="Q25" s="131"/>
      <c r="R25" s="110"/>
      <c r="S25" s="5"/>
    </row>
    <row r="26" spans="1:23" ht="45" x14ac:dyDescent="0.3">
      <c r="A26" s="1"/>
      <c r="B26" s="3"/>
      <c r="C26" s="194"/>
      <c r="D26" s="203"/>
      <c r="E26" s="3"/>
      <c r="F26" s="69"/>
      <c r="G26" s="3"/>
      <c r="H26" s="124"/>
      <c r="I26" s="201" t="s">
        <v>59</v>
      </c>
      <c r="J26" s="174" t="s">
        <v>32</v>
      </c>
      <c r="K26" s="174"/>
      <c r="L26" s="174"/>
      <c r="M26" s="174"/>
      <c r="N26" s="174"/>
      <c r="O26" s="53"/>
      <c r="P26" s="60" t="s">
        <v>29</v>
      </c>
      <c r="Q26" s="61"/>
      <c r="R26" s="60" t="s">
        <v>29</v>
      </c>
      <c r="S26" s="5"/>
    </row>
    <row r="27" spans="1:23" s="71" customFormat="1" ht="30" x14ac:dyDescent="0.3">
      <c r="A27" s="34"/>
      <c r="B27" s="35"/>
      <c r="C27" s="194"/>
      <c r="D27" s="95"/>
      <c r="E27" s="35"/>
      <c r="F27" s="100"/>
      <c r="G27" s="35"/>
      <c r="H27" s="94"/>
      <c r="I27" s="202"/>
      <c r="J27" s="62" t="s">
        <v>56</v>
      </c>
      <c r="K27" s="64" t="s">
        <v>40</v>
      </c>
      <c r="L27" s="62" t="s">
        <v>66</v>
      </c>
      <c r="M27" s="133" t="s">
        <v>64</v>
      </c>
      <c r="N27" s="62" t="s">
        <v>26</v>
      </c>
      <c r="O27" s="63" t="s">
        <v>28</v>
      </c>
      <c r="P27" s="64" t="s">
        <v>25</v>
      </c>
      <c r="Q27" s="65" t="s">
        <v>18</v>
      </c>
      <c r="R27" s="64" t="s">
        <v>18</v>
      </c>
      <c r="S27" s="100"/>
      <c r="T27" s="31"/>
      <c r="U27" s="31"/>
      <c r="V27" s="31"/>
      <c r="W27" s="31"/>
    </row>
    <row r="28" spans="1:23" s="71" customFormat="1" x14ac:dyDescent="0.3">
      <c r="A28" s="34"/>
      <c r="B28" s="35"/>
      <c r="C28" s="194"/>
      <c r="D28" s="203"/>
      <c r="E28" s="35"/>
      <c r="F28" s="100"/>
      <c r="G28" s="35"/>
      <c r="H28" s="11"/>
      <c r="I28" s="70" t="s">
        <v>27</v>
      </c>
      <c r="J28" s="138"/>
      <c r="K28" s="151" t="str">
        <f>$L$17</f>
        <v/>
      </c>
      <c r="L28" s="48">
        <v>100</v>
      </c>
      <c r="M28" s="48"/>
      <c r="N28" s="48"/>
      <c r="O28" s="50" t="str">
        <f>IF(OR(ISBLANK(L28),ISBLANK(N28),ISBLANK(K28),ISBLANK(J28),ISBLANK(M28),K28=""),"",(K28*L28*(N28/M28)*(100/J28)))</f>
        <v/>
      </c>
      <c r="P28" s="41" t="str">
        <f>O28</f>
        <v/>
      </c>
      <c r="Q28" s="50" t="str">
        <f>IF(OR(P28=""),"",P28/1000)</f>
        <v/>
      </c>
      <c r="R28" s="41" t="str">
        <f>Q28</f>
        <v/>
      </c>
      <c r="S28" s="100"/>
      <c r="T28" s="31"/>
    </row>
    <row r="29" spans="1:23" s="71" customFormat="1" x14ac:dyDescent="0.3">
      <c r="A29" s="34"/>
      <c r="B29" s="35"/>
      <c r="C29" s="194"/>
      <c r="D29" s="203"/>
      <c r="E29" s="35"/>
      <c r="F29" s="69"/>
      <c r="G29" s="35"/>
      <c r="H29" s="11"/>
      <c r="I29" s="35"/>
      <c r="J29" s="69"/>
      <c r="K29" s="47"/>
      <c r="L29" s="12"/>
      <c r="M29" s="47"/>
      <c r="N29" s="47"/>
      <c r="O29" s="123"/>
      <c r="P29" s="33"/>
      <c r="Q29" s="123"/>
      <c r="R29" s="110"/>
      <c r="S29" s="100"/>
      <c r="T29" s="31"/>
    </row>
    <row r="30" spans="1:23" s="71" customFormat="1" ht="45" x14ac:dyDescent="0.3">
      <c r="A30" s="34"/>
      <c r="B30" s="35"/>
      <c r="C30" s="194"/>
      <c r="D30" s="203"/>
      <c r="E30" s="69"/>
      <c r="F30" s="35"/>
      <c r="G30" s="35"/>
      <c r="H30" s="35"/>
      <c r="I30" s="35"/>
      <c r="J30" s="66"/>
      <c r="K30" s="66"/>
      <c r="L30" s="66"/>
      <c r="M30" s="3"/>
      <c r="N30" s="175" t="s">
        <v>57</v>
      </c>
      <c r="O30" s="69"/>
      <c r="P30" s="60" t="s">
        <v>29</v>
      </c>
      <c r="Q30" s="61"/>
      <c r="R30" s="60" t="s">
        <v>29</v>
      </c>
      <c r="S30" s="36"/>
    </row>
    <row r="31" spans="1:23" s="71" customFormat="1" x14ac:dyDescent="0.3">
      <c r="A31" s="34"/>
      <c r="B31" s="35"/>
      <c r="C31" s="194"/>
      <c r="D31" s="203"/>
      <c r="E31" s="35"/>
      <c r="F31" s="35"/>
      <c r="G31" s="35"/>
      <c r="H31" s="35"/>
      <c r="I31" s="35"/>
      <c r="J31" s="35"/>
      <c r="K31" s="66"/>
      <c r="L31" s="66"/>
      <c r="M31" s="3"/>
      <c r="N31" s="176"/>
      <c r="O31" s="127" t="s">
        <v>28</v>
      </c>
      <c r="P31" s="64" t="s">
        <v>25</v>
      </c>
      <c r="Q31" s="65" t="s">
        <v>18</v>
      </c>
      <c r="R31" s="64" t="s">
        <v>18</v>
      </c>
      <c r="S31" s="36"/>
    </row>
    <row r="32" spans="1:23" s="71" customFormat="1" x14ac:dyDescent="0.3">
      <c r="A32" s="34"/>
      <c r="B32" s="35"/>
      <c r="C32" s="194"/>
      <c r="D32" s="203"/>
      <c r="E32" s="35"/>
      <c r="F32" s="35"/>
      <c r="G32" s="35"/>
      <c r="H32" s="35"/>
      <c r="I32" s="35"/>
      <c r="J32" s="35"/>
      <c r="K32" s="66"/>
      <c r="L32" s="66"/>
      <c r="M32" s="3"/>
      <c r="N32" s="70" t="s">
        <v>21</v>
      </c>
      <c r="O32" s="50" t="str">
        <f>IF(OR(P22=""),"",(P22))</f>
        <v/>
      </c>
      <c r="P32" s="153" t="str">
        <f>O32</f>
        <v/>
      </c>
      <c r="Q32" s="50" t="str">
        <f>IF(OR(P32=""),"",P32/1000)</f>
        <v/>
      </c>
      <c r="R32" s="41" t="str">
        <f>Q32</f>
        <v/>
      </c>
      <c r="S32" s="36"/>
    </row>
    <row r="33" spans="1:24" s="71" customFormat="1" x14ac:dyDescent="0.3">
      <c r="A33" s="34"/>
      <c r="B33" s="35"/>
      <c r="C33" s="194"/>
      <c r="D33" s="203"/>
      <c r="E33" s="35"/>
      <c r="F33" s="35"/>
      <c r="G33" s="35"/>
      <c r="H33" s="35"/>
      <c r="I33" s="35"/>
      <c r="J33" s="35"/>
      <c r="K33" s="66"/>
      <c r="L33" s="66"/>
      <c r="M33" s="3"/>
      <c r="N33" s="70" t="s">
        <v>22</v>
      </c>
      <c r="O33" s="50" t="str">
        <f>IF(OR(P23=""),"",(P23))</f>
        <v/>
      </c>
      <c r="P33" s="153" t="str">
        <f>O33</f>
        <v/>
      </c>
      <c r="Q33" s="50" t="str">
        <f>IF(OR(P33=""),"",P33/1000)</f>
        <v/>
      </c>
      <c r="R33" s="41" t="str">
        <f>Q33</f>
        <v/>
      </c>
      <c r="S33" s="36"/>
    </row>
    <row r="34" spans="1:24" x14ac:dyDescent="0.3">
      <c r="A34" s="1"/>
      <c r="B34" s="3"/>
      <c r="C34" s="194"/>
      <c r="D34" s="203"/>
      <c r="E34" s="3"/>
      <c r="F34" s="3"/>
      <c r="G34" s="3"/>
      <c r="H34" s="3"/>
      <c r="I34" s="3"/>
      <c r="J34" s="3"/>
      <c r="K34" s="3"/>
      <c r="L34" s="3"/>
      <c r="M34" s="3"/>
      <c r="N34" s="134" t="s">
        <v>27</v>
      </c>
      <c r="O34" s="50" t="str">
        <f>IF(OR(P28=""),"",(P28))</f>
        <v/>
      </c>
      <c r="P34" s="41" t="str">
        <f>O34</f>
        <v/>
      </c>
      <c r="Q34" s="50" t="str">
        <f>IF(OR(P34=""),"",P34/1000)</f>
        <v/>
      </c>
      <c r="R34" s="41" t="str">
        <f>Q34</f>
        <v/>
      </c>
      <c r="S34" s="3"/>
      <c r="U34" s="71"/>
      <c r="V34" s="71"/>
      <c r="W34" s="71"/>
      <c r="X34" s="71"/>
    </row>
    <row r="35" spans="1:24" x14ac:dyDescent="0.3">
      <c r="A35" s="1"/>
      <c r="B35" s="3"/>
      <c r="C35" s="195"/>
      <c r="D35" s="204"/>
      <c r="E35" s="130"/>
      <c r="F35" s="130"/>
      <c r="G35" s="130"/>
      <c r="H35" s="130"/>
      <c r="I35" s="130"/>
      <c r="J35" s="130"/>
      <c r="K35" s="130"/>
      <c r="L35" s="130"/>
      <c r="M35" s="130"/>
      <c r="N35" s="134" t="s">
        <v>31</v>
      </c>
      <c r="O35" s="50" t="str">
        <f>IF(OR(P32="",P33="",P34=""),"",(P32+P33+P34))</f>
        <v/>
      </c>
      <c r="P35" s="41" t="str">
        <f>O35</f>
        <v/>
      </c>
      <c r="Q35" s="50" t="str">
        <f>IF(OR(P35=""),"",P35/1000)</f>
        <v/>
      </c>
      <c r="R35" s="41" t="str">
        <f>Q35</f>
        <v/>
      </c>
      <c r="S35" s="3"/>
      <c r="U35" s="71"/>
    </row>
    <row r="36" spans="1:24" x14ac:dyDescent="0.3">
      <c r="A36" s="1"/>
      <c r="B36" s="3"/>
      <c r="C36" s="78"/>
      <c r="D36" s="69"/>
      <c r="E36" s="79"/>
      <c r="F36" s="33"/>
      <c r="G36" s="66"/>
      <c r="H36" s="33"/>
      <c r="I36" s="33"/>
      <c r="J36" s="3"/>
      <c r="K36" s="3"/>
      <c r="L36" s="3"/>
      <c r="M36" s="3"/>
      <c r="N36" s="3"/>
      <c r="O36" s="3"/>
      <c r="P36" s="33"/>
      <c r="Q36" s="33"/>
      <c r="R36" s="33"/>
      <c r="S36" s="3"/>
      <c r="U36" s="71"/>
    </row>
    <row r="37" spans="1:24" ht="45" x14ac:dyDescent="0.3">
      <c r="A37" s="1"/>
      <c r="B37" s="3"/>
      <c r="C37" s="193">
        <v>2</v>
      </c>
      <c r="D37" s="175" t="s">
        <v>0</v>
      </c>
      <c r="E37" s="191" t="s">
        <v>60</v>
      </c>
      <c r="F37" s="57"/>
      <c r="G37" s="177" t="s">
        <v>14</v>
      </c>
      <c r="H37" s="177"/>
      <c r="I37" s="177"/>
      <c r="J37" s="198" t="s">
        <v>15</v>
      </c>
      <c r="K37" s="200"/>
      <c r="L37" s="58" t="s">
        <v>16</v>
      </c>
      <c r="M37" s="58" t="s">
        <v>17</v>
      </c>
      <c r="N37" s="60" t="s">
        <v>41</v>
      </c>
      <c r="O37" s="59"/>
      <c r="P37" s="60" t="s">
        <v>29</v>
      </c>
      <c r="Q37" s="61"/>
      <c r="R37" s="60" t="s">
        <v>29</v>
      </c>
      <c r="S37" s="3"/>
      <c r="U37" s="71"/>
    </row>
    <row r="38" spans="1:24" ht="16.5" x14ac:dyDescent="0.3">
      <c r="A38" s="1"/>
      <c r="B38" s="3"/>
      <c r="C38" s="194"/>
      <c r="D38" s="176"/>
      <c r="E38" s="192"/>
      <c r="F38" s="112"/>
      <c r="G38" s="109" t="s">
        <v>35</v>
      </c>
      <c r="H38" s="35"/>
      <c r="I38" s="109" t="s">
        <v>36</v>
      </c>
      <c r="J38" s="109" t="s">
        <v>47</v>
      </c>
      <c r="K38" s="109" t="s">
        <v>48</v>
      </c>
      <c r="L38" s="109" t="s">
        <v>49</v>
      </c>
      <c r="M38" s="109" t="s">
        <v>50</v>
      </c>
      <c r="N38" s="113" t="s">
        <v>42</v>
      </c>
      <c r="O38" s="114" t="s">
        <v>28</v>
      </c>
      <c r="P38" s="113" t="s">
        <v>25</v>
      </c>
      <c r="Q38" s="115" t="s">
        <v>18</v>
      </c>
      <c r="R38" s="113" t="s">
        <v>18</v>
      </c>
      <c r="S38" s="3"/>
      <c r="U38" s="71"/>
    </row>
    <row r="39" spans="1:24" x14ac:dyDescent="0.3">
      <c r="A39" s="1"/>
      <c r="B39" s="3"/>
      <c r="C39" s="194"/>
      <c r="D39" s="205"/>
      <c r="E39" s="119" t="s">
        <v>21</v>
      </c>
      <c r="F39" s="119"/>
      <c r="G39" s="135"/>
      <c r="H39" s="104"/>
      <c r="I39" s="136"/>
      <c r="J39" s="43"/>
      <c r="K39" s="43"/>
      <c r="L39" s="44"/>
      <c r="M39" s="44"/>
      <c r="N39" s="125" t="str">
        <f>$M$9</f>
        <v/>
      </c>
      <c r="O39" s="42" t="str">
        <f>IF(OR(ISBLANK(G39),ISBLANK(I39),ISBLANK(J39),ISBLANK(K39),ISBLANK(L39),ISBLANK(M39),ISBLANK(N39),N39=""),"",((((J39+K39)/2)-L39-M39-N39)/((G39+I39)/2)*100))</f>
        <v/>
      </c>
      <c r="P39" s="125" t="str">
        <f>O39</f>
        <v/>
      </c>
      <c r="Q39" s="42" t="str">
        <f>IF(OR(P39=""),"",P39/1000)</f>
        <v/>
      </c>
      <c r="R39" s="125" t="str">
        <f>Q39</f>
        <v/>
      </c>
      <c r="S39" s="3"/>
      <c r="U39" s="71"/>
    </row>
    <row r="40" spans="1:24" x14ac:dyDescent="0.3">
      <c r="A40" s="1"/>
      <c r="B40" s="3"/>
      <c r="C40" s="194"/>
      <c r="D40" s="203"/>
      <c r="E40" s="103" t="s">
        <v>22</v>
      </c>
      <c r="F40" s="50" t="str">
        <f>IF(OR(ISBLANK(G39),G39=""),"",(G39))</f>
        <v/>
      </c>
      <c r="G40" s="105" t="str">
        <f>F40</f>
        <v/>
      </c>
      <c r="H40" s="137" t="str">
        <f>IF(OR(ISBLANK(I39),I39=""),"",(I39))</f>
        <v/>
      </c>
      <c r="I40" s="105" t="str">
        <f>H40</f>
        <v/>
      </c>
      <c r="J40" s="117"/>
      <c r="K40" s="116"/>
      <c r="L40" s="116"/>
      <c r="M40" s="116"/>
      <c r="N40" s="118" t="str">
        <f>$M$10</f>
        <v/>
      </c>
      <c r="O40" s="52" t="str">
        <f>IF(OR(ISBLANK(G40),ISBLANK(I40),ISBLANK(J40),ISBLANK(K40),ISBLANK(L40),ISBLANK(M40),ISBLANK(N40),G40="",N40=""),"",((((J40+K40)/2)-L40-M40-N40)/((G40+I40)/2)*100))</f>
        <v/>
      </c>
      <c r="P40" s="154" t="str">
        <f>O40</f>
        <v/>
      </c>
      <c r="Q40" s="52" t="str">
        <f>IF(OR(P40=""),"",P40/1000)</f>
        <v/>
      </c>
      <c r="R40" s="154" t="str">
        <f>Q40</f>
        <v/>
      </c>
      <c r="S40" s="3"/>
      <c r="U40" s="71"/>
    </row>
    <row r="41" spans="1:24" x14ac:dyDescent="0.3">
      <c r="A41" s="1"/>
      <c r="B41" s="3"/>
      <c r="C41" s="194"/>
      <c r="D41" s="203"/>
      <c r="E41" s="103" t="s">
        <v>30</v>
      </c>
      <c r="F41" s="69"/>
      <c r="G41" s="111" t="s">
        <v>51</v>
      </c>
      <c r="H41" s="66"/>
      <c r="I41" s="66"/>
      <c r="J41" s="66"/>
      <c r="K41" s="66"/>
      <c r="L41" s="66"/>
      <c r="M41" s="66"/>
      <c r="N41" s="110"/>
      <c r="O41" s="55" t="str">
        <f>IF(OR(O39="",O40=""),"",O39+O40)</f>
        <v/>
      </c>
      <c r="P41" s="154" t="str">
        <f>O41</f>
        <v/>
      </c>
      <c r="Q41" s="55" t="str">
        <f>IF(OR(Q39="",Q40=""),"",Q39+Q40)</f>
        <v/>
      </c>
      <c r="R41" s="154" t="str">
        <f>Q41</f>
        <v/>
      </c>
      <c r="S41" s="3"/>
      <c r="U41" s="71"/>
    </row>
    <row r="42" spans="1:24" x14ac:dyDescent="0.3">
      <c r="A42" s="1"/>
      <c r="B42" s="3"/>
      <c r="C42" s="194"/>
      <c r="D42" s="203"/>
      <c r="E42" s="69"/>
      <c r="F42" s="69"/>
      <c r="G42" s="111"/>
      <c r="H42" s="66"/>
      <c r="I42" s="66"/>
      <c r="J42" s="66"/>
      <c r="K42" s="66"/>
      <c r="L42" s="66"/>
      <c r="M42" s="66"/>
      <c r="N42" s="33"/>
      <c r="O42" s="131"/>
      <c r="P42" s="33"/>
      <c r="Q42" s="131"/>
      <c r="R42" s="110"/>
      <c r="S42" s="3"/>
      <c r="U42" s="71"/>
    </row>
    <row r="43" spans="1:24" ht="45" x14ac:dyDescent="0.3">
      <c r="A43" s="1"/>
      <c r="B43" s="3"/>
      <c r="C43" s="194"/>
      <c r="D43" s="203"/>
      <c r="E43" s="3"/>
      <c r="F43" s="69"/>
      <c r="G43" s="3"/>
      <c r="H43" s="124"/>
      <c r="I43" s="201" t="s">
        <v>59</v>
      </c>
      <c r="J43" s="174" t="s">
        <v>32</v>
      </c>
      <c r="K43" s="174"/>
      <c r="L43" s="174"/>
      <c r="M43" s="174"/>
      <c r="N43" s="174"/>
      <c r="O43" s="53"/>
      <c r="P43" s="60" t="s">
        <v>29</v>
      </c>
      <c r="Q43" s="61"/>
      <c r="R43" s="60" t="s">
        <v>29</v>
      </c>
      <c r="S43" s="3"/>
      <c r="U43" s="71"/>
    </row>
    <row r="44" spans="1:24" ht="30" x14ac:dyDescent="0.3">
      <c r="A44" s="1"/>
      <c r="B44" s="3"/>
      <c r="C44" s="194"/>
      <c r="D44" s="95"/>
      <c r="E44" s="35"/>
      <c r="F44" s="139"/>
      <c r="G44" s="35"/>
      <c r="H44" s="94"/>
      <c r="I44" s="202"/>
      <c r="J44" s="62" t="s">
        <v>56</v>
      </c>
      <c r="K44" s="64" t="s">
        <v>40</v>
      </c>
      <c r="L44" s="62" t="s">
        <v>66</v>
      </c>
      <c r="M44" s="133" t="s">
        <v>64</v>
      </c>
      <c r="N44" s="62" t="s">
        <v>26</v>
      </c>
      <c r="O44" s="63" t="s">
        <v>28</v>
      </c>
      <c r="P44" s="64" t="s">
        <v>25</v>
      </c>
      <c r="Q44" s="65" t="s">
        <v>18</v>
      </c>
      <c r="R44" s="64" t="s">
        <v>18</v>
      </c>
      <c r="S44" s="3"/>
      <c r="U44" s="71"/>
    </row>
    <row r="45" spans="1:24" x14ac:dyDescent="0.3">
      <c r="A45" s="1"/>
      <c r="B45" s="3"/>
      <c r="C45" s="194"/>
      <c r="D45" s="203"/>
      <c r="E45" s="35"/>
      <c r="F45" s="107"/>
      <c r="G45" s="35"/>
      <c r="H45" s="11"/>
      <c r="I45" s="70" t="s">
        <v>27</v>
      </c>
      <c r="J45" s="138"/>
      <c r="K45" s="151" t="str">
        <f>$L$17</f>
        <v/>
      </c>
      <c r="L45" s="48">
        <v>100</v>
      </c>
      <c r="M45" s="48"/>
      <c r="N45" s="48"/>
      <c r="O45" s="50" t="str">
        <f>IF(OR(ISBLANK(L45),ISBLANK(N45),ISBLANK(K45),ISBLANK(J45),ISBLANK(M45),K45=""),"",(K45*L45*(N45/M45)*(100/J45)))</f>
        <v/>
      </c>
      <c r="P45" s="41" t="str">
        <f>O45</f>
        <v/>
      </c>
      <c r="Q45" s="50" t="str">
        <f>IF(OR(P45=""),"",P45/1000)</f>
        <v/>
      </c>
      <c r="R45" s="41" t="str">
        <f>Q45</f>
        <v/>
      </c>
      <c r="S45" s="3"/>
      <c r="U45" s="71"/>
    </row>
    <row r="46" spans="1:24" x14ac:dyDescent="0.3">
      <c r="A46" s="1"/>
      <c r="B46" s="3"/>
      <c r="C46" s="194"/>
      <c r="D46" s="203"/>
      <c r="E46" s="35"/>
      <c r="F46" s="69"/>
      <c r="G46" s="35"/>
      <c r="H46" s="11"/>
      <c r="I46" s="35"/>
      <c r="J46" s="69"/>
      <c r="K46" s="47"/>
      <c r="L46" s="12"/>
      <c r="M46" s="47"/>
      <c r="N46" s="47"/>
      <c r="O46" s="123"/>
      <c r="P46" s="33"/>
      <c r="Q46" s="123"/>
      <c r="R46" s="110"/>
      <c r="S46" s="3"/>
      <c r="U46" s="71"/>
    </row>
    <row r="47" spans="1:24" ht="45" x14ac:dyDescent="0.3">
      <c r="A47" s="1"/>
      <c r="B47" s="3"/>
      <c r="C47" s="194"/>
      <c r="D47" s="203"/>
      <c r="E47" s="69"/>
      <c r="F47" s="35"/>
      <c r="G47" s="35"/>
      <c r="H47" s="35"/>
      <c r="I47" s="35"/>
      <c r="J47" s="66"/>
      <c r="K47" s="66"/>
      <c r="L47" s="66"/>
      <c r="M47" s="3"/>
      <c r="N47" s="175" t="s">
        <v>57</v>
      </c>
      <c r="O47" s="69"/>
      <c r="P47" s="60" t="s">
        <v>29</v>
      </c>
      <c r="Q47" s="61"/>
      <c r="R47" s="60" t="s">
        <v>29</v>
      </c>
      <c r="S47" s="3"/>
      <c r="U47" s="71"/>
    </row>
    <row r="48" spans="1:24" x14ac:dyDescent="0.3">
      <c r="A48" s="1"/>
      <c r="B48" s="3"/>
      <c r="C48" s="194"/>
      <c r="D48" s="203"/>
      <c r="E48" s="35"/>
      <c r="F48" s="35"/>
      <c r="G48" s="35"/>
      <c r="H48" s="35"/>
      <c r="I48" s="35"/>
      <c r="J48" s="35"/>
      <c r="K48" s="66"/>
      <c r="L48" s="66"/>
      <c r="M48" s="3"/>
      <c r="N48" s="176"/>
      <c r="O48" s="127" t="s">
        <v>28</v>
      </c>
      <c r="P48" s="64" t="s">
        <v>25</v>
      </c>
      <c r="Q48" s="65" t="s">
        <v>18</v>
      </c>
      <c r="R48" s="64" t="s">
        <v>18</v>
      </c>
      <c r="S48" s="3"/>
      <c r="U48" s="71"/>
    </row>
    <row r="49" spans="1:21" x14ac:dyDescent="0.3">
      <c r="A49" s="1"/>
      <c r="B49" s="3"/>
      <c r="C49" s="194"/>
      <c r="D49" s="203"/>
      <c r="E49" s="35"/>
      <c r="F49" s="35"/>
      <c r="G49" s="35"/>
      <c r="H49" s="35"/>
      <c r="I49" s="35"/>
      <c r="J49" s="35"/>
      <c r="K49" s="66"/>
      <c r="L49" s="66"/>
      <c r="M49" s="3"/>
      <c r="N49" s="70" t="s">
        <v>21</v>
      </c>
      <c r="O49" s="50" t="str">
        <f>IF(OR(P39=""),"",(P39))</f>
        <v/>
      </c>
      <c r="P49" s="153" t="str">
        <f>O49</f>
        <v/>
      </c>
      <c r="Q49" s="50" t="str">
        <f>IF(OR(P49=""),"",P49/1000)</f>
        <v/>
      </c>
      <c r="R49" s="41" t="str">
        <f>Q49</f>
        <v/>
      </c>
      <c r="S49" s="3"/>
      <c r="U49" s="71"/>
    </row>
    <row r="50" spans="1:21" x14ac:dyDescent="0.3">
      <c r="A50" s="1"/>
      <c r="B50" s="3"/>
      <c r="C50" s="194"/>
      <c r="D50" s="203"/>
      <c r="E50" s="35"/>
      <c r="F50" s="35"/>
      <c r="G50" s="35"/>
      <c r="H50" s="35"/>
      <c r="I50" s="35"/>
      <c r="J50" s="35"/>
      <c r="K50" s="66"/>
      <c r="L50" s="66"/>
      <c r="M50" s="3"/>
      <c r="N50" s="70" t="s">
        <v>22</v>
      </c>
      <c r="O50" s="50" t="str">
        <f>IF(OR(P40=""),"",(P40))</f>
        <v/>
      </c>
      <c r="P50" s="153" t="str">
        <f>O50</f>
        <v/>
      </c>
      <c r="Q50" s="50" t="str">
        <f>IF(OR(P50=""),"",P50/1000)</f>
        <v/>
      </c>
      <c r="R50" s="41" t="str">
        <f>Q50</f>
        <v/>
      </c>
      <c r="S50" s="3"/>
      <c r="U50" s="71"/>
    </row>
    <row r="51" spans="1:21" x14ac:dyDescent="0.3">
      <c r="A51" s="1"/>
      <c r="B51" s="3"/>
      <c r="C51" s="194"/>
      <c r="D51" s="203"/>
      <c r="E51" s="3"/>
      <c r="F51" s="3"/>
      <c r="G51" s="3"/>
      <c r="H51" s="3"/>
      <c r="I51" s="3"/>
      <c r="J51" s="3"/>
      <c r="K51" s="3"/>
      <c r="L51" s="3"/>
      <c r="M51" s="3"/>
      <c r="N51" s="134" t="s">
        <v>27</v>
      </c>
      <c r="O51" s="50" t="str">
        <f>IF(OR(P45=""),"",(P45))</f>
        <v/>
      </c>
      <c r="P51" s="41" t="str">
        <f>O51</f>
        <v/>
      </c>
      <c r="Q51" s="50" t="str">
        <f>IF(OR(P51=""),"",P51/1000)</f>
        <v/>
      </c>
      <c r="R51" s="41" t="str">
        <f>Q51</f>
        <v/>
      </c>
      <c r="S51" s="3"/>
      <c r="U51" s="71"/>
    </row>
    <row r="52" spans="1:21" x14ac:dyDescent="0.3">
      <c r="A52" s="1"/>
      <c r="B52" s="3"/>
      <c r="C52" s="195"/>
      <c r="D52" s="204"/>
      <c r="E52" s="130"/>
      <c r="F52" s="130"/>
      <c r="G52" s="130"/>
      <c r="H52" s="130"/>
      <c r="I52" s="130"/>
      <c r="J52" s="130"/>
      <c r="K52" s="130"/>
      <c r="L52" s="130"/>
      <c r="M52" s="130"/>
      <c r="N52" s="134" t="s">
        <v>31</v>
      </c>
      <c r="O52" s="50" t="str">
        <f>IF(OR(P49="",P50="",P51=""),"",(P49+P50+P51))</f>
        <v/>
      </c>
      <c r="P52" s="41" t="str">
        <f>O52</f>
        <v/>
      </c>
      <c r="Q52" s="50" t="str">
        <f>IF(OR(P52=""),"",P52/1000)</f>
        <v/>
      </c>
      <c r="R52" s="41" t="str">
        <f>Q52</f>
        <v/>
      </c>
      <c r="S52" s="3"/>
      <c r="U52" s="71"/>
    </row>
    <row r="53" spans="1:21" x14ac:dyDescent="0.3">
      <c r="A53" s="1"/>
      <c r="B53" s="3"/>
      <c r="C53" s="78"/>
      <c r="D53" s="69"/>
      <c r="E53" s="79"/>
      <c r="F53" s="33"/>
      <c r="G53" s="66"/>
      <c r="H53" s="33"/>
      <c r="I53" s="33"/>
      <c r="J53" s="3"/>
      <c r="K53" s="3"/>
      <c r="L53" s="3"/>
      <c r="M53" s="3"/>
      <c r="N53" s="3"/>
      <c r="O53" s="3"/>
      <c r="P53" s="33"/>
      <c r="Q53" s="33"/>
      <c r="R53" s="33"/>
      <c r="S53" s="3"/>
      <c r="U53" s="71"/>
    </row>
    <row r="54" spans="1:21" ht="45" x14ac:dyDescent="0.3">
      <c r="A54" s="1"/>
      <c r="B54" s="3"/>
      <c r="C54" s="193">
        <v>3</v>
      </c>
      <c r="D54" s="175" t="s">
        <v>0</v>
      </c>
      <c r="E54" s="191" t="s">
        <v>60</v>
      </c>
      <c r="F54" s="57"/>
      <c r="G54" s="177" t="s">
        <v>14</v>
      </c>
      <c r="H54" s="177"/>
      <c r="I54" s="177"/>
      <c r="J54" s="198" t="s">
        <v>15</v>
      </c>
      <c r="K54" s="200"/>
      <c r="L54" s="58" t="s">
        <v>16</v>
      </c>
      <c r="M54" s="58" t="s">
        <v>17</v>
      </c>
      <c r="N54" s="60" t="s">
        <v>41</v>
      </c>
      <c r="O54" s="59"/>
      <c r="P54" s="60" t="s">
        <v>29</v>
      </c>
      <c r="Q54" s="61"/>
      <c r="R54" s="60" t="s">
        <v>29</v>
      </c>
      <c r="S54" s="3"/>
      <c r="U54" s="71"/>
    </row>
    <row r="55" spans="1:21" ht="16.5" x14ac:dyDescent="0.3">
      <c r="A55" s="1"/>
      <c r="B55" s="3"/>
      <c r="C55" s="194"/>
      <c r="D55" s="176"/>
      <c r="E55" s="192"/>
      <c r="F55" s="112"/>
      <c r="G55" s="109" t="s">
        <v>35</v>
      </c>
      <c r="H55" s="35"/>
      <c r="I55" s="109" t="s">
        <v>36</v>
      </c>
      <c r="J55" s="109" t="s">
        <v>47</v>
      </c>
      <c r="K55" s="109" t="s">
        <v>48</v>
      </c>
      <c r="L55" s="109" t="s">
        <v>49</v>
      </c>
      <c r="M55" s="109" t="s">
        <v>50</v>
      </c>
      <c r="N55" s="113" t="s">
        <v>42</v>
      </c>
      <c r="O55" s="114" t="s">
        <v>28</v>
      </c>
      <c r="P55" s="113" t="s">
        <v>25</v>
      </c>
      <c r="Q55" s="115" t="s">
        <v>18</v>
      </c>
      <c r="R55" s="113" t="s">
        <v>18</v>
      </c>
      <c r="S55" s="3"/>
      <c r="U55" s="71"/>
    </row>
    <row r="56" spans="1:21" x14ac:dyDescent="0.3">
      <c r="A56" s="1"/>
      <c r="B56" s="3"/>
      <c r="C56" s="194"/>
      <c r="D56" s="205"/>
      <c r="E56" s="119" t="s">
        <v>21</v>
      </c>
      <c r="F56" s="119"/>
      <c r="G56" s="135"/>
      <c r="H56" s="104"/>
      <c r="I56" s="136"/>
      <c r="J56" s="43"/>
      <c r="K56" s="43"/>
      <c r="L56" s="44"/>
      <c r="M56" s="44"/>
      <c r="N56" s="125" t="str">
        <f>$M$9</f>
        <v/>
      </c>
      <c r="O56" s="42" t="str">
        <f>IF(OR(ISBLANK(G56),ISBLANK(I56),ISBLANK(J56),ISBLANK(K56),ISBLANK(L56),ISBLANK(M56),ISBLANK(N56),N56=""),"",((((J56+K56)/2)-L56-M56-N56)/((G56+I56)/2)*100))</f>
        <v/>
      </c>
      <c r="P56" s="125" t="str">
        <f>O56</f>
        <v/>
      </c>
      <c r="Q56" s="42" t="str">
        <f>IF(OR(P56=""),"",P56/1000)</f>
        <v/>
      </c>
      <c r="R56" s="125" t="str">
        <f>Q56</f>
        <v/>
      </c>
      <c r="S56" s="3"/>
      <c r="U56" s="71"/>
    </row>
    <row r="57" spans="1:21" x14ac:dyDescent="0.3">
      <c r="A57" s="1"/>
      <c r="B57" s="3"/>
      <c r="C57" s="194"/>
      <c r="D57" s="203"/>
      <c r="E57" s="103" t="s">
        <v>22</v>
      </c>
      <c r="F57" s="50" t="str">
        <f>IF(OR(ISBLANK(G56),G56=""),"",(G56))</f>
        <v/>
      </c>
      <c r="G57" s="105" t="str">
        <f>F57</f>
        <v/>
      </c>
      <c r="H57" s="137" t="str">
        <f>IF(OR(ISBLANK(I56),I56=""),"",(I56))</f>
        <v/>
      </c>
      <c r="I57" s="105" t="str">
        <f>H57</f>
        <v/>
      </c>
      <c r="J57" s="117"/>
      <c r="K57" s="116"/>
      <c r="L57" s="116"/>
      <c r="M57" s="116"/>
      <c r="N57" s="118" t="str">
        <f>$M$10</f>
        <v/>
      </c>
      <c r="O57" s="52" t="str">
        <f>IF(OR(ISBLANK(G57),ISBLANK(I57),ISBLANK(J57),ISBLANK(K57),ISBLANK(L57),ISBLANK(M57),ISBLANK(N57),G57="",N57=""),"",((((J57+K57)/2)-L57-M57-N57)/((G57+I57)/2)*100))</f>
        <v/>
      </c>
      <c r="P57" s="154" t="str">
        <f>O57</f>
        <v/>
      </c>
      <c r="Q57" s="52" t="str">
        <f>IF(OR(P57=""),"",P57/1000)</f>
        <v/>
      </c>
      <c r="R57" s="154" t="str">
        <f>Q57</f>
        <v/>
      </c>
      <c r="S57" s="3"/>
      <c r="U57" s="71"/>
    </row>
    <row r="58" spans="1:21" x14ac:dyDescent="0.3">
      <c r="A58" s="1"/>
      <c r="B58" s="3"/>
      <c r="C58" s="194"/>
      <c r="D58" s="203"/>
      <c r="E58" s="103" t="s">
        <v>30</v>
      </c>
      <c r="F58" s="69"/>
      <c r="G58" s="111" t="s">
        <v>51</v>
      </c>
      <c r="H58" s="66"/>
      <c r="I58" s="66"/>
      <c r="J58" s="66"/>
      <c r="K58" s="66"/>
      <c r="L58" s="66"/>
      <c r="M58" s="66"/>
      <c r="N58" s="110"/>
      <c r="O58" s="55" t="str">
        <f>IF(OR(O56="",O57=""),"",O56+O57)</f>
        <v/>
      </c>
      <c r="P58" s="154" t="str">
        <f>O58</f>
        <v/>
      </c>
      <c r="Q58" s="55" t="str">
        <f>IF(OR(Q56="",Q57=""),"",Q56+Q57)</f>
        <v/>
      </c>
      <c r="R58" s="154" t="str">
        <f>Q58</f>
        <v/>
      </c>
      <c r="S58" s="3"/>
      <c r="U58" s="71"/>
    </row>
    <row r="59" spans="1:21" x14ac:dyDescent="0.3">
      <c r="A59" s="1"/>
      <c r="B59" s="3"/>
      <c r="C59" s="194"/>
      <c r="D59" s="203"/>
      <c r="E59" s="69"/>
      <c r="F59" s="69"/>
      <c r="G59" s="111"/>
      <c r="H59" s="66"/>
      <c r="I59" s="66"/>
      <c r="J59" s="66"/>
      <c r="K59" s="66"/>
      <c r="L59" s="66"/>
      <c r="M59" s="66"/>
      <c r="N59" s="33"/>
      <c r="O59" s="131"/>
      <c r="P59" s="33"/>
      <c r="Q59" s="131"/>
      <c r="R59" s="110"/>
      <c r="S59" s="3"/>
      <c r="U59" s="71"/>
    </row>
    <row r="60" spans="1:21" ht="45" x14ac:dyDescent="0.3">
      <c r="A60" s="1"/>
      <c r="B60" s="3"/>
      <c r="C60" s="194"/>
      <c r="D60" s="203"/>
      <c r="E60" s="3"/>
      <c r="F60" s="69"/>
      <c r="G60" s="3"/>
      <c r="H60" s="124"/>
      <c r="I60" s="201" t="s">
        <v>59</v>
      </c>
      <c r="J60" s="174" t="s">
        <v>32</v>
      </c>
      <c r="K60" s="174"/>
      <c r="L60" s="174"/>
      <c r="M60" s="174"/>
      <c r="N60" s="174"/>
      <c r="O60" s="53"/>
      <c r="P60" s="60" t="s">
        <v>29</v>
      </c>
      <c r="Q60" s="61"/>
      <c r="R60" s="60" t="s">
        <v>29</v>
      </c>
      <c r="S60" s="3"/>
      <c r="U60" s="71"/>
    </row>
    <row r="61" spans="1:21" ht="30" x14ac:dyDescent="0.3">
      <c r="A61" s="1"/>
      <c r="B61" s="3"/>
      <c r="C61" s="194"/>
      <c r="D61" s="95"/>
      <c r="E61" s="35"/>
      <c r="F61" s="139"/>
      <c r="G61" s="35"/>
      <c r="H61" s="94"/>
      <c r="I61" s="202"/>
      <c r="J61" s="62" t="s">
        <v>56</v>
      </c>
      <c r="K61" s="64" t="s">
        <v>40</v>
      </c>
      <c r="L61" s="62" t="s">
        <v>66</v>
      </c>
      <c r="M61" s="133" t="s">
        <v>64</v>
      </c>
      <c r="N61" s="62" t="s">
        <v>26</v>
      </c>
      <c r="O61" s="63" t="s">
        <v>28</v>
      </c>
      <c r="P61" s="64" t="s">
        <v>25</v>
      </c>
      <c r="Q61" s="65" t="s">
        <v>18</v>
      </c>
      <c r="R61" s="64" t="s">
        <v>18</v>
      </c>
      <c r="S61" s="3"/>
      <c r="U61" s="71"/>
    </row>
    <row r="62" spans="1:21" x14ac:dyDescent="0.3">
      <c r="A62" s="1"/>
      <c r="B62" s="3"/>
      <c r="C62" s="194"/>
      <c r="D62" s="203"/>
      <c r="E62" s="35"/>
      <c r="F62" s="107"/>
      <c r="G62" s="35"/>
      <c r="H62" s="11"/>
      <c r="I62" s="70" t="s">
        <v>27</v>
      </c>
      <c r="J62" s="138"/>
      <c r="K62" s="151" t="str">
        <f>$L$17</f>
        <v/>
      </c>
      <c r="L62" s="48">
        <v>100</v>
      </c>
      <c r="M62" s="48"/>
      <c r="N62" s="48"/>
      <c r="O62" s="50" t="str">
        <f>IF(OR(ISBLANK(L62),ISBLANK(N62),ISBLANK(K62),ISBLANK(J62),ISBLANK(M62),K62=""),"",(K62*L62*(N62/M62)*(100/J62)))</f>
        <v/>
      </c>
      <c r="P62" s="41" t="str">
        <f>O62</f>
        <v/>
      </c>
      <c r="Q62" s="50" t="str">
        <f>IF(OR(P62=""),"",P62/1000)</f>
        <v/>
      </c>
      <c r="R62" s="41" t="str">
        <f>Q62</f>
        <v/>
      </c>
      <c r="S62" s="3"/>
      <c r="U62" s="71"/>
    </row>
    <row r="63" spans="1:21" x14ac:dyDescent="0.3">
      <c r="A63" s="1"/>
      <c r="B63" s="3"/>
      <c r="C63" s="194"/>
      <c r="D63" s="203"/>
      <c r="E63" s="35"/>
      <c r="F63" s="69"/>
      <c r="G63" s="35"/>
      <c r="H63" s="11"/>
      <c r="I63" s="35"/>
      <c r="J63" s="69"/>
      <c r="K63" s="47"/>
      <c r="L63" s="12"/>
      <c r="M63" s="47"/>
      <c r="N63" s="47"/>
      <c r="O63" s="123"/>
      <c r="P63" s="33"/>
      <c r="Q63" s="123"/>
      <c r="R63" s="110"/>
      <c r="S63" s="3"/>
      <c r="U63" s="71"/>
    </row>
    <row r="64" spans="1:21" ht="45" x14ac:dyDescent="0.3">
      <c r="A64" s="1"/>
      <c r="B64" s="3"/>
      <c r="C64" s="194"/>
      <c r="D64" s="203"/>
      <c r="E64" s="69"/>
      <c r="F64" s="35"/>
      <c r="G64" s="35"/>
      <c r="H64" s="35"/>
      <c r="I64" s="35"/>
      <c r="J64" s="66"/>
      <c r="K64" s="66"/>
      <c r="L64" s="66"/>
      <c r="M64" s="3"/>
      <c r="N64" s="175" t="s">
        <v>57</v>
      </c>
      <c r="O64" s="69"/>
      <c r="P64" s="60" t="s">
        <v>29</v>
      </c>
      <c r="Q64" s="61"/>
      <c r="R64" s="60" t="s">
        <v>29</v>
      </c>
      <c r="S64" s="3"/>
      <c r="U64" s="71"/>
    </row>
    <row r="65" spans="1:21" x14ac:dyDescent="0.3">
      <c r="A65" s="1"/>
      <c r="B65" s="3"/>
      <c r="C65" s="194"/>
      <c r="D65" s="203"/>
      <c r="E65" s="35"/>
      <c r="F65" s="35"/>
      <c r="G65" s="35"/>
      <c r="H65" s="35"/>
      <c r="I65" s="35"/>
      <c r="J65" s="35"/>
      <c r="K65" s="66"/>
      <c r="L65" s="66"/>
      <c r="M65" s="3"/>
      <c r="N65" s="176"/>
      <c r="O65" s="127" t="s">
        <v>28</v>
      </c>
      <c r="P65" s="64" t="s">
        <v>25</v>
      </c>
      <c r="Q65" s="65" t="s">
        <v>18</v>
      </c>
      <c r="R65" s="64" t="s">
        <v>18</v>
      </c>
      <c r="S65" s="3"/>
      <c r="U65" s="71"/>
    </row>
    <row r="66" spans="1:21" x14ac:dyDescent="0.3">
      <c r="A66" s="1"/>
      <c r="B66" s="3"/>
      <c r="C66" s="194"/>
      <c r="D66" s="203"/>
      <c r="E66" s="35"/>
      <c r="F66" s="35"/>
      <c r="G66" s="35"/>
      <c r="H66" s="35"/>
      <c r="I66" s="35"/>
      <c r="J66" s="35"/>
      <c r="K66" s="66"/>
      <c r="L66" s="66"/>
      <c r="M66" s="3"/>
      <c r="N66" s="70" t="s">
        <v>21</v>
      </c>
      <c r="O66" s="50" t="str">
        <f>IF(OR(P56=""),"",(P56))</f>
        <v/>
      </c>
      <c r="P66" s="153" t="str">
        <f>O66</f>
        <v/>
      </c>
      <c r="Q66" s="50" t="str">
        <f>IF(OR(P66=""),"",P66/1000)</f>
        <v/>
      </c>
      <c r="R66" s="41" t="str">
        <f>Q66</f>
        <v/>
      </c>
      <c r="S66" s="3"/>
      <c r="U66" s="71"/>
    </row>
    <row r="67" spans="1:21" x14ac:dyDescent="0.3">
      <c r="A67" s="1"/>
      <c r="B67" s="3"/>
      <c r="C67" s="194"/>
      <c r="D67" s="203"/>
      <c r="E67" s="35"/>
      <c r="F67" s="35"/>
      <c r="G67" s="35"/>
      <c r="H67" s="35"/>
      <c r="I67" s="35"/>
      <c r="J67" s="35"/>
      <c r="K67" s="66"/>
      <c r="L67" s="66"/>
      <c r="M67" s="3"/>
      <c r="N67" s="70" t="s">
        <v>22</v>
      </c>
      <c r="O67" s="50" t="str">
        <f>IF(OR(P57=""),"",(P57))</f>
        <v/>
      </c>
      <c r="P67" s="153" t="str">
        <f>O67</f>
        <v/>
      </c>
      <c r="Q67" s="50" t="str">
        <f>IF(OR(P67=""),"",P67/1000)</f>
        <v/>
      </c>
      <c r="R67" s="41" t="str">
        <f>Q67</f>
        <v/>
      </c>
      <c r="S67" s="3"/>
      <c r="U67" s="71"/>
    </row>
    <row r="68" spans="1:21" x14ac:dyDescent="0.3">
      <c r="A68" s="1"/>
      <c r="B68" s="3"/>
      <c r="C68" s="194"/>
      <c r="D68" s="203"/>
      <c r="E68" s="3"/>
      <c r="F68" s="3"/>
      <c r="G68" s="3"/>
      <c r="H68" s="3"/>
      <c r="I68" s="3"/>
      <c r="J68" s="3"/>
      <c r="K68" s="3"/>
      <c r="L68" s="3"/>
      <c r="M68" s="3"/>
      <c r="N68" s="134" t="s">
        <v>27</v>
      </c>
      <c r="O68" s="50" t="str">
        <f>IF(OR(P62=""),"",(P62))</f>
        <v/>
      </c>
      <c r="P68" s="41" t="str">
        <f>O68</f>
        <v/>
      </c>
      <c r="Q68" s="50" t="str">
        <f>IF(OR(P68=""),"",P68/1000)</f>
        <v/>
      </c>
      <c r="R68" s="41" t="str">
        <f>Q68</f>
        <v/>
      </c>
      <c r="S68" s="3"/>
      <c r="U68" s="71"/>
    </row>
    <row r="69" spans="1:21" x14ac:dyDescent="0.3">
      <c r="A69" s="1"/>
      <c r="B69" s="3"/>
      <c r="C69" s="195"/>
      <c r="D69" s="204"/>
      <c r="E69" s="130"/>
      <c r="F69" s="130"/>
      <c r="G69" s="130"/>
      <c r="H69" s="130"/>
      <c r="I69" s="130"/>
      <c r="J69" s="130"/>
      <c r="K69" s="130"/>
      <c r="L69" s="130"/>
      <c r="M69" s="130"/>
      <c r="N69" s="134" t="s">
        <v>31</v>
      </c>
      <c r="O69" s="50" t="str">
        <f>IF(OR(P66="",P67="",P68=""),"",(P66+P67+P68))</f>
        <v/>
      </c>
      <c r="P69" s="41" t="str">
        <f>O69</f>
        <v/>
      </c>
      <c r="Q69" s="50" t="str">
        <f>IF(OR(P69=""),"",P69/1000)</f>
        <v/>
      </c>
      <c r="R69" s="41" t="str">
        <f>Q69</f>
        <v/>
      </c>
      <c r="S69" s="3"/>
      <c r="U69" s="71"/>
    </row>
    <row r="70" spans="1:21" x14ac:dyDescent="0.3">
      <c r="A70" s="1"/>
      <c r="B70" s="3"/>
      <c r="C70" s="78"/>
      <c r="D70" s="69"/>
      <c r="E70" s="79"/>
      <c r="F70" s="33"/>
      <c r="G70" s="66"/>
      <c r="H70" s="33"/>
      <c r="I70" s="33"/>
      <c r="J70" s="3"/>
      <c r="K70" s="3"/>
      <c r="L70" s="3"/>
      <c r="M70" s="3"/>
      <c r="N70" s="3"/>
      <c r="O70" s="3"/>
      <c r="P70" s="33"/>
      <c r="Q70" s="33"/>
      <c r="R70" s="33"/>
      <c r="S70" s="3"/>
      <c r="U70" s="71"/>
    </row>
    <row r="71" spans="1:21" ht="45" x14ac:dyDescent="0.3">
      <c r="A71" s="1"/>
      <c r="B71" s="3"/>
      <c r="C71" s="193">
        <v>4</v>
      </c>
      <c r="D71" s="175" t="s">
        <v>0</v>
      </c>
      <c r="E71" s="191" t="s">
        <v>60</v>
      </c>
      <c r="F71" s="57"/>
      <c r="G71" s="177" t="s">
        <v>14</v>
      </c>
      <c r="H71" s="177"/>
      <c r="I71" s="177"/>
      <c r="J71" s="198" t="s">
        <v>15</v>
      </c>
      <c r="K71" s="200"/>
      <c r="L71" s="58" t="s">
        <v>16</v>
      </c>
      <c r="M71" s="58" t="s">
        <v>17</v>
      </c>
      <c r="N71" s="60" t="s">
        <v>41</v>
      </c>
      <c r="O71" s="59"/>
      <c r="P71" s="60" t="s">
        <v>29</v>
      </c>
      <c r="Q71" s="61"/>
      <c r="R71" s="60" t="s">
        <v>29</v>
      </c>
      <c r="S71" s="3"/>
      <c r="U71" s="71"/>
    </row>
    <row r="72" spans="1:21" ht="16.5" x14ac:dyDescent="0.3">
      <c r="A72" s="1"/>
      <c r="B72" s="3"/>
      <c r="C72" s="194"/>
      <c r="D72" s="176"/>
      <c r="E72" s="192"/>
      <c r="F72" s="112"/>
      <c r="G72" s="109" t="s">
        <v>35</v>
      </c>
      <c r="H72" s="35"/>
      <c r="I72" s="109" t="s">
        <v>36</v>
      </c>
      <c r="J72" s="109" t="s">
        <v>47</v>
      </c>
      <c r="K72" s="109" t="s">
        <v>48</v>
      </c>
      <c r="L72" s="109" t="s">
        <v>49</v>
      </c>
      <c r="M72" s="109" t="s">
        <v>50</v>
      </c>
      <c r="N72" s="113" t="s">
        <v>42</v>
      </c>
      <c r="O72" s="114" t="s">
        <v>28</v>
      </c>
      <c r="P72" s="113" t="s">
        <v>25</v>
      </c>
      <c r="Q72" s="115" t="s">
        <v>18</v>
      </c>
      <c r="R72" s="113" t="s">
        <v>18</v>
      </c>
      <c r="S72" s="3"/>
      <c r="U72" s="71"/>
    </row>
    <row r="73" spans="1:21" x14ac:dyDescent="0.3">
      <c r="A73" s="1"/>
      <c r="B73" s="3"/>
      <c r="C73" s="194"/>
      <c r="D73" s="205"/>
      <c r="E73" s="119" t="s">
        <v>21</v>
      </c>
      <c r="F73" s="119"/>
      <c r="G73" s="135"/>
      <c r="H73" s="104"/>
      <c r="I73" s="136"/>
      <c r="J73" s="43"/>
      <c r="K73" s="43"/>
      <c r="L73" s="44"/>
      <c r="M73" s="44"/>
      <c r="N73" s="125" t="str">
        <f>$M$9</f>
        <v/>
      </c>
      <c r="O73" s="42" t="str">
        <f>IF(OR(ISBLANK(G73),ISBLANK(I73),ISBLANK(J73),ISBLANK(K73),ISBLANK(L73),ISBLANK(M73),ISBLANK(N73),N73=""),"",((((J73+K73)/2)-L73-M73-N73)/((G73+I73)/2)*100))</f>
        <v/>
      </c>
      <c r="P73" s="125" t="str">
        <f>O73</f>
        <v/>
      </c>
      <c r="Q73" s="42" t="str">
        <f>IF(OR(P73=""),"",P73/1000)</f>
        <v/>
      </c>
      <c r="R73" s="125" t="str">
        <f>Q73</f>
        <v/>
      </c>
      <c r="S73" s="3"/>
      <c r="U73" s="71"/>
    </row>
    <row r="74" spans="1:21" x14ac:dyDescent="0.3">
      <c r="A74" s="1"/>
      <c r="B74" s="3"/>
      <c r="C74" s="194"/>
      <c r="D74" s="203"/>
      <c r="E74" s="103" t="s">
        <v>22</v>
      </c>
      <c r="F74" s="50" t="str">
        <f>IF(OR(ISBLANK(G73),G73=""),"",(G73))</f>
        <v/>
      </c>
      <c r="G74" s="105" t="str">
        <f>F74</f>
        <v/>
      </c>
      <c r="H74" s="137" t="str">
        <f>IF(OR(ISBLANK(I73),I73=""),"",(I73))</f>
        <v/>
      </c>
      <c r="I74" s="105" t="str">
        <f>H74</f>
        <v/>
      </c>
      <c r="J74" s="117"/>
      <c r="K74" s="116"/>
      <c r="L74" s="116"/>
      <c r="M74" s="116"/>
      <c r="N74" s="118" t="str">
        <f>$M$10</f>
        <v/>
      </c>
      <c r="O74" s="52" t="str">
        <f>IF(OR(ISBLANK(G74),ISBLANK(I74),ISBLANK(J74),ISBLANK(K74),ISBLANK(L74),ISBLANK(M74),ISBLANK(N74),G74="",N74=""),"",((((J74+K74)/2)-L74-M74-N74)/((G74+I74)/2)*100))</f>
        <v/>
      </c>
      <c r="P74" s="154" t="str">
        <f>O74</f>
        <v/>
      </c>
      <c r="Q74" s="52" t="str">
        <f>IF(OR(P74=""),"",P74/1000)</f>
        <v/>
      </c>
      <c r="R74" s="154" t="str">
        <f>Q74</f>
        <v/>
      </c>
      <c r="S74" s="3"/>
      <c r="U74" s="71"/>
    </row>
    <row r="75" spans="1:21" x14ac:dyDescent="0.3">
      <c r="A75" s="1"/>
      <c r="B75" s="3"/>
      <c r="C75" s="194"/>
      <c r="D75" s="203"/>
      <c r="E75" s="103" t="s">
        <v>30</v>
      </c>
      <c r="F75" s="69"/>
      <c r="G75" s="111" t="s">
        <v>51</v>
      </c>
      <c r="H75" s="66"/>
      <c r="I75" s="66"/>
      <c r="J75" s="66"/>
      <c r="K75" s="66"/>
      <c r="L75" s="66"/>
      <c r="M75" s="66"/>
      <c r="N75" s="110"/>
      <c r="O75" s="55" t="str">
        <f>IF(OR(O73="",O74=""),"",O73+O74)</f>
        <v/>
      </c>
      <c r="P75" s="154" t="str">
        <f>O75</f>
        <v/>
      </c>
      <c r="Q75" s="55" t="str">
        <f>IF(OR(Q73="",Q74=""),"",Q73+Q74)</f>
        <v/>
      </c>
      <c r="R75" s="154" t="str">
        <f>Q75</f>
        <v/>
      </c>
      <c r="S75" s="3"/>
      <c r="U75" s="71"/>
    </row>
    <row r="76" spans="1:21" x14ac:dyDescent="0.3">
      <c r="A76" s="1"/>
      <c r="B76" s="3"/>
      <c r="C76" s="194"/>
      <c r="D76" s="203"/>
      <c r="E76" s="69"/>
      <c r="F76" s="69"/>
      <c r="G76" s="111"/>
      <c r="H76" s="66"/>
      <c r="I76" s="66"/>
      <c r="J76" s="66"/>
      <c r="K76" s="66"/>
      <c r="L76" s="66"/>
      <c r="M76" s="66"/>
      <c r="N76" s="33"/>
      <c r="O76" s="131"/>
      <c r="P76" s="33"/>
      <c r="Q76" s="131"/>
      <c r="R76" s="110"/>
      <c r="S76" s="3"/>
      <c r="U76" s="71"/>
    </row>
    <row r="77" spans="1:21" ht="45" x14ac:dyDescent="0.3">
      <c r="A77" s="1"/>
      <c r="B77" s="3"/>
      <c r="C77" s="194"/>
      <c r="D77" s="203"/>
      <c r="E77" s="3"/>
      <c r="F77" s="69"/>
      <c r="G77" s="3"/>
      <c r="H77" s="124"/>
      <c r="I77" s="201" t="s">
        <v>59</v>
      </c>
      <c r="J77" s="174" t="s">
        <v>32</v>
      </c>
      <c r="K77" s="174"/>
      <c r="L77" s="174"/>
      <c r="M77" s="174"/>
      <c r="N77" s="174"/>
      <c r="O77" s="53"/>
      <c r="P77" s="60" t="s">
        <v>29</v>
      </c>
      <c r="Q77" s="61"/>
      <c r="R77" s="60" t="s">
        <v>29</v>
      </c>
      <c r="S77" s="3"/>
      <c r="U77" s="71"/>
    </row>
    <row r="78" spans="1:21" ht="30" x14ac:dyDescent="0.3">
      <c r="A78" s="1"/>
      <c r="B78" s="3"/>
      <c r="C78" s="194"/>
      <c r="D78" s="95"/>
      <c r="E78" s="35"/>
      <c r="F78" s="139"/>
      <c r="G78" s="35"/>
      <c r="H78" s="94"/>
      <c r="I78" s="202"/>
      <c r="J78" s="62" t="s">
        <v>56</v>
      </c>
      <c r="K78" s="64" t="s">
        <v>40</v>
      </c>
      <c r="L78" s="62" t="s">
        <v>66</v>
      </c>
      <c r="M78" s="133" t="s">
        <v>64</v>
      </c>
      <c r="N78" s="62" t="s">
        <v>26</v>
      </c>
      <c r="O78" s="63" t="s">
        <v>28</v>
      </c>
      <c r="P78" s="64" t="s">
        <v>25</v>
      </c>
      <c r="Q78" s="65" t="s">
        <v>18</v>
      </c>
      <c r="R78" s="64" t="s">
        <v>18</v>
      </c>
      <c r="S78" s="3"/>
      <c r="U78" s="71"/>
    </row>
    <row r="79" spans="1:21" x14ac:dyDescent="0.3">
      <c r="A79" s="1"/>
      <c r="B79" s="3"/>
      <c r="C79" s="194"/>
      <c r="D79" s="203"/>
      <c r="E79" s="35"/>
      <c r="F79" s="107"/>
      <c r="G79" s="35"/>
      <c r="H79" s="11"/>
      <c r="I79" s="70" t="s">
        <v>27</v>
      </c>
      <c r="J79" s="138"/>
      <c r="K79" s="151" t="str">
        <f>$L$17</f>
        <v/>
      </c>
      <c r="L79" s="48">
        <v>100</v>
      </c>
      <c r="M79" s="48"/>
      <c r="N79" s="48"/>
      <c r="O79" s="50" t="str">
        <f>IF(OR(ISBLANK(L79),ISBLANK(N79),ISBLANK(K79),ISBLANK(J79),ISBLANK(M79),K79=""),"",(K79*L79*(N79/M79)*(100/J79)))</f>
        <v/>
      </c>
      <c r="P79" s="41" t="str">
        <f>O79</f>
        <v/>
      </c>
      <c r="Q79" s="50" t="str">
        <f>IF(OR(P79=""),"",P79/1000)</f>
        <v/>
      </c>
      <c r="R79" s="41" t="str">
        <f>Q79</f>
        <v/>
      </c>
      <c r="S79" s="3"/>
      <c r="U79" s="71"/>
    </row>
    <row r="80" spans="1:21" x14ac:dyDescent="0.3">
      <c r="A80" s="1"/>
      <c r="B80" s="3"/>
      <c r="C80" s="194"/>
      <c r="D80" s="203"/>
      <c r="E80" s="35"/>
      <c r="F80" s="69"/>
      <c r="G80" s="35"/>
      <c r="H80" s="11"/>
      <c r="I80" s="35"/>
      <c r="J80" s="69"/>
      <c r="K80" s="47"/>
      <c r="L80" s="12"/>
      <c r="M80" s="47"/>
      <c r="N80" s="47"/>
      <c r="O80" s="123"/>
      <c r="P80" s="33"/>
      <c r="Q80" s="123"/>
      <c r="R80" s="110"/>
      <c r="S80" s="3"/>
      <c r="U80" s="71"/>
    </row>
    <row r="81" spans="1:21" ht="45" x14ac:dyDescent="0.3">
      <c r="A81" s="1"/>
      <c r="B81" s="3"/>
      <c r="C81" s="194"/>
      <c r="D81" s="203"/>
      <c r="E81" s="69"/>
      <c r="F81" s="35"/>
      <c r="G81" s="35"/>
      <c r="H81" s="35"/>
      <c r="I81" s="35"/>
      <c r="J81" s="66"/>
      <c r="K81" s="66"/>
      <c r="L81" s="66"/>
      <c r="M81" s="3"/>
      <c r="N81" s="175" t="s">
        <v>57</v>
      </c>
      <c r="O81" s="69"/>
      <c r="P81" s="60" t="s">
        <v>29</v>
      </c>
      <c r="Q81" s="61"/>
      <c r="R81" s="60" t="s">
        <v>29</v>
      </c>
      <c r="S81" s="3"/>
      <c r="U81" s="71"/>
    </row>
    <row r="82" spans="1:21" x14ac:dyDescent="0.3">
      <c r="A82" s="1"/>
      <c r="B82" s="3"/>
      <c r="C82" s="194"/>
      <c r="D82" s="203"/>
      <c r="E82" s="35"/>
      <c r="F82" s="35"/>
      <c r="G82" s="35"/>
      <c r="H82" s="35"/>
      <c r="I82" s="35"/>
      <c r="J82" s="35"/>
      <c r="K82" s="66"/>
      <c r="L82" s="66"/>
      <c r="M82" s="3"/>
      <c r="N82" s="176"/>
      <c r="O82" s="127" t="s">
        <v>28</v>
      </c>
      <c r="P82" s="64" t="s">
        <v>25</v>
      </c>
      <c r="Q82" s="65" t="s">
        <v>18</v>
      </c>
      <c r="R82" s="64" t="s">
        <v>18</v>
      </c>
      <c r="S82" s="3"/>
      <c r="U82" s="71"/>
    </row>
    <row r="83" spans="1:21" x14ac:dyDescent="0.3">
      <c r="A83" s="1"/>
      <c r="B83" s="3"/>
      <c r="C83" s="194"/>
      <c r="D83" s="203"/>
      <c r="E83" s="35"/>
      <c r="F83" s="35"/>
      <c r="G83" s="35"/>
      <c r="H83" s="35"/>
      <c r="I83" s="35"/>
      <c r="J83" s="35"/>
      <c r="K83" s="66"/>
      <c r="L83" s="66"/>
      <c r="M83" s="3"/>
      <c r="N83" s="70" t="s">
        <v>21</v>
      </c>
      <c r="O83" s="50" t="str">
        <f>IF(OR(P73=""),"",(P73))</f>
        <v/>
      </c>
      <c r="P83" s="153" t="str">
        <f>O83</f>
        <v/>
      </c>
      <c r="Q83" s="50" t="str">
        <f>IF(OR(P83=""),"",P83/1000)</f>
        <v/>
      </c>
      <c r="R83" s="41" t="str">
        <f>Q83</f>
        <v/>
      </c>
      <c r="S83" s="3"/>
      <c r="U83" s="71"/>
    </row>
    <row r="84" spans="1:21" x14ac:dyDescent="0.3">
      <c r="A84" s="1"/>
      <c r="B84" s="3"/>
      <c r="C84" s="194"/>
      <c r="D84" s="203"/>
      <c r="E84" s="35"/>
      <c r="F84" s="35"/>
      <c r="G84" s="35"/>
      <c r="H84" s="35"/>
      <c r="I84" s="35"/>
      <c r="J84" s="35"/>
      <c r="K84" s="66"/>
      <c r="L84" s="66"/>
      <c r="M84" s="3"/>
      <c r="N84" s="70" t="s">
        <v>22</v>
      </c>
      <c r="O84" s="50" t="str">
        <f>IF(OR(P74=""),"",(P74))</f>
        <v/>
      </c>
      <c r="P84" s="153" t="str">
        <f>O84</f>
        <v/>
      </c>
      <c r="Q84" s="50" t="str">
        <f>IF(OR(P84=""),"",P84/1000)</f>
        <v/>
      </c>
      <c r="R84" s="41" t="str">
        <f>Q84</f>
        <v/>
      </c>
      <c r="S84" s="3"/>
      <c r="U84" s="71"/>
    </row>
    <row r="85" spans="1:21" x14ac:dyDescent="0.3">
      <c r="A85" s="1"/>
      <c r="B85" s="3"/>
      <c r="C85" s="194"/>
      <c r="D85" s="203"/>
      <c r="E85" s="3"/>
      <c r="F85" s="3"/>
      <c r="G85" s="3"/>
      <c r="H85" s="3"/>
      <c r="I85" s="3"/>
      <c r="J85" s="3"/>
      <c r="K85" s="3"/>
      <c r="L85" s="3"/>
      <c r="M85" s="3"/>
      <c r="N85" s="134" t="s">
        <v>27</v>
      </c>
      <c r="O85" s="50" t="str">
        <f>IF(OR(P79=""),"",(P79))</f>
        <v/>
      </c>
      <c r="P85" s="41" t="str">
        <f>O85</f>
        <v/>
      </c>
      <c r="Q85" s="50" t="str">
        <f>IF(OR(P85=""),"",P85/1000)</f>
        <v/>
      </c>
      <c r="R85" s="41" t="str">
        <f>Q85</f>
        <v/>
      </c>
      <c r="S85" s="3"/>
      <c r="U85" s="71"/>
    </row>
    <row r="86" spans="1:21" x14ac:dyDescent="0.3">
      <c r="A86" s="1"/>
      <c r="B86" s="3"/>
      <c r="C86" s="195"/>
      <c r="D86" s="204"/>
      <c r="E86" s="130"/>
      <c r="F86" s="130"/>
      <c r="G86" s="130"/>
      <c r="H86" s="130"/>
      <c r="I86" s="130"/>
      <c r="J86" s="130"/>
      <c r="K86" s="130"/>
      <c r="L86" s="130"/>
      <c r="M86" s="130"/>
      <c r="N86" s="134" t="s">
        <v>31</v>
      </c>
      <c r="O86" s="50" t="str">
        <f>IF(OR(P83="",P84="",P85=""),"",(P83+P84+P85))</f>
        <v/>
      </c>
      <c r="P86" s="41" t="str">
        <f>O86</f>
        <v/>
      </c>
      <c r="Q86" s="50" t="str">
        <f>IF(OR(P86=""),"",P86/1000)</f>
        <v/>
      </c>
      <c r="R86" s="41" t="str">
        <f>Q86</f>
        <v/>
      </c>
      <c r="S86" s="3"/>
      <c r="U86" s="71"/>
    </row>
    <row r="87" spans="1:21" x14ac:dyDescent="0.3">
      <c r="A87" s="1"/>
      <c r="B87" s="3"/>
      <c r="C87" s="78"/>
      <c r="D87" s="69"/>
      <c r="E87" s="79"/>
      <c r="F87" s="33"/>
      <c r="G87" s="66"/>
      <c r="H87" s="33"/>
      <c r="I87" s="33"/>
      <c r="J87" s="3"/>
      <c r="K87" s="3"/>
      <c r="L87" s="3"/>
      <c r="M87" s="3"/>
      <c r="N87" s="3"/>
      <c r="O87" s="3"/>
      <c r="P87" s="33"/>
      <c r="Q87" s="33"/>
      <c r="R87" s="33"/>
      <c r="S87" s="3"/>
      <c r="U87" s="71"/>
    </row>
    <row r="88" spans="1:21" ht="45" x14ac:dyDescent="0.3">
      <c r="A88" s="1"/>
      <c r="B88" s="3"/>
      <c r="C88" s="193">
        <v>5</v>
      </c>
      <c r="D88" s="175" t="s">
        <v>0</v>
      </c>
      <c r="E88" s="191" t="s">
        <v>60</v>
      </c>
      <c r="F88" s="57"/>
      <c r="G88" s="177" t="s">
        <v>14</v>
      </c>
      <c r="H88" s="177"/>
      <c r="I88" s="177"/>
      <c r="J88" s="198" t="s">
        <v>15</v>
      </c>
      <c r="K88" s="200"/>
      <c r="L88" s="58" t="s">
        <v>16</v>
      </c>
      <c r="M88" s="58" t="s">
        <v>17</v>
      </c>
      <c r="N88" s="60" t="s">
        <v>41</v>
      </c>
      <c r="O88" s="59"/>
      <c r="P88" s="60" t="s">
        <v>29</v>
      </c>
      <c r="Q88" s="61"/>
      <c r="R88" s="60" t="s">
        <v>29</v>
      </c>
      <c r="S88" s="3"/>
      <c r="U88" s="71"/>
    </row>
    <row r="89" spans="1:21" ht="16.5" x14ac:dyDescent="0.3">
      <c r="A89" s="1"/>
      <c r="B89" s="3"/>
      <c r="C89" s="194"/>
      <c r="D89" s="176"/>
      <c r="E89" s="192"/>
      <c r="F89" s="112"/>
      <c r="G89" s="109" t="s">
        <v>35</v>
      </c>
      <c r="H89" s="35"/>
      <c r="I89" s="109" t="s">
        <v>36</v>
      </c>
      <c r="J89" s="109" t="s">
        <v>47</v>
      </c>
      <c r="K89" s="109" t="s">
        <v>48</v>
      </c>
      <c r="L89" s="109" t="s">
        <v>49</v>
      </c>
      <c r="M89" s="109" t="s">
        <v>50</v>
      </c>
      <c r="N89" s="113" t="s">
        <v>42</v>
      </c>
      <c r="O89" s="114" t="s">
        <v>28</v>
      </c>
      <c r="P89" s="113" t="s">
        <v>25</v>
      </c>
      <c r="Q89" s="115" t="s">
        <v>18</v>
      </c>
      <c r="R89" s="113" t="s">
        <v>18</v>
      </c>
      <c r="S89" s="3"/>
      <c r="U89" s="71"/>
    </row>
    <row r="90" spans="1:21" x14ac:dyDescent="0.3">
      <c r="A90" s="1"/>
      <c r="B90" s="3"/>
      <c r="C90" s="194"/>
      <c r="D90" s="205"/>
      <c r="E90" s="119" t="s">
        <v>21</v>
      </c>
      <c r="F90" s="119"/>
      <c r="G90" s="135"/>
      <c r="H90" s="104"/>
      <c r="I90" s="136"/>
      <c r="J90" s="43"/>
      <c r="K90" s="43"/>
      <c r="L90" s="44"/>
      <c r="M90" s="44"/>
      <c r="N90" s="125" t="str">
        <f>$M$9</f>
        <v/>
      </c>
      <c r="O90" s="42" t="str">
        <f>IF(OR(ISBLANK(G90),ISBLANK(I90),ISBLANK(J90),ISBLANK(K90),ISBLANK(L90),ISBLANK(M90),ISBLANK(N90),N90=""),"",((((J90+K90)/2)-L90-M90-N90)/((G90+I90)/2)*100))</f>
        <v/>
      </c>
      <c r="P90" s="125" t="str">
        <f>O90</f>
        <v/>
      </c>
      <c r="Q90" s="42" t="str">
        <f>IF(OR(P90=""),"",P90/1000)</f>
        <v/>
      </c>
      <c r="R90" s="125" t="str">
        <f>Q90</f>
        <v/>
      </c>
      <c r="S90" s="3"/>
      <c r="U90" s="71"/>
    </row>
    <row r="91" spans="1:21" x14ac:dyDescent="0.3">
      <c r="A91" s="1"/>
      <c r="B91" s="3"/>
      <c r="C91" s="194"/>
      <c r="D91" s="203"/>
      <c r="E91" s="103" t="s">
        <v>22</v>
      </c>
      <c r="F91" s="50" t="str">
        <f>IF(OR(ISBLANK(G90),G90=""),"",(G90))</f>
        <v/>
      </c>
      <c r="G91" s="105" t="str">
        <f>F91</f>
        <v/>
      </c>
      <c r="H91" s="137" t="str">
        <f>IF(OR(ISBLANK(I90),I90=""),"",(I90))</f>
        <v/>
      </c>
      <c r="I91" s="105" t="str">
        <f>H91</f>
        <v/>
      </c>
      <c r="J91" s="117"/>
      <c r="K91" s="116"/>
      <c r="L91" s="116"/>
      <c r="M91" s="116"/>
      <c r="N91" s="118" t="str">
        <f>$M$10</f>
        <v/>
      </c>
      <c r="O91" s="52" t="str">
        <f>IF(OR(ISBLANK(G91),ISBLANK(I91),ISBLANK(J91),ISBLANK(K91),ISBLANK(L91),ISBLANK(M91),ISBLANK(N91),G91="",N91=""),"",((((J91+K91)/2)-L91-M91-N91)/((G91+I91)/2)*100))</f>
        <v/>
      </c>
      <c r="P91" s="154" t="str">
        <f>O91</f>
        <v/>
      </c>
      <c r="Q91" s="52" t="str">
        <f>IF(OR(P91=""),"",P91/1000)</f>
        <v/>
      </c>
      <c r="R91" s="154" t="str">
        <f>Q91</f>
        <v/>
      </c>
      <c r="S91" s="3"/>
      <c r="U91" s="71"/>
    </row>
    <row r="92" spans="1:21" x14ac:dyDescent="0.3">
      <c r="A92" s="1"/>
      <c r="B92" s="3"/>
      <c r="C92" s="194"/>
      <c r="D92" s="203"/>
      <c r="E92" s="103" t="s">
        <v>30</v>
      </c>
      <c r="F92" s="69"/>
      <c r="G92" s="111" t="s">
        <v>51</v>
      </c>
      <c r="H92" s="66"/>
      <c r="I92" s="66"/>
      <c r="J92" s="66"/>
      <c r="K92" s="66"/>
      <c r="L92" s="66"/>
      <c r="M92" s="66"/>
      <c r="N92" s="110"/>
      <c r="O92" s="55" t="str">
        <f>IF(OR(O90="",O91=""),"",O90+O91)</f>
        <v/>
      </c>
      <c r="P92" s="154" t="str">
        <f>O92</f>
        <v/>
      </c>
      <c r="Q92" s="55" t="str">
        <f>IF(OR(Q90="",Q91=""),"",Q90+Q91)</f>
        <v/>
      </c>
      <c r="R92" s="154" t="str">
        <f>Q92</f>
        <v/>
      </c>
      <c r="S92" s="3"/>
      <c r="U92" s="71"/>
    </row>
    <row r="93" spans="1:21" x14ac:dyDescent="0.3">
      <c r="A93" s="1"/>
      <c r="B93" s="3"/>
      <c r="C93" s="194"/>
      <c r="D93" s="203"/>
      <c r="E93" s="69"/>
      <c r="F93" s="69"/>
      <c r="G93" s="111"/>
      <c r="H93" s="66"/>
      <c r="I93" s="66"/>
      <c r="J93" s="66"/>
      <c r="K93" s="66"/>
      <c r="L93" s="66"/>
      <c r="M93" s="66"/>
      <c r="N93" s="33"/>
      <c r="O93" s="131"/>
      <c r="P93" s="33"/>
      <c r="Q93" s="131"/>
      <c r="R93" s="110"/>
      <c r="S93" s="3"/>
      <c r="U93" s="71"/>
    </row>
    <row r="94" spans="1:21" ht="45" x14ac:dyDescent="0.3">
      <c r="A94" s="1"/>
      <c r="B94" s="3"/>
      <c r="C94" s="194"/>
      <c r="D94" s="203"/>
      <c r="E94" s="3"/>
      <c r="F94" s="69"/>
      <c r="G94" s="3"/>
      <c r="H94" s="124"/>
      <c r="I94" s="201" t="s">
        <v>59</v>
      </c>
      <c r="J94" s="174" t="s">
        <v>32</v>
      </c>
      <c r="K94" s="174"/>
      <c r="L94" s="174"/>
      <c r="M94" s="174"/>
      <c r="N94" s="174"/>
      <c r="O94" s="53"/>
      <c r="P94" s="60" t="s">
        <v>29</v>
      </c>
      <c r="Q94" s="61"/>
      <c r="R94" s="60" t="s">
        <v>29</v>
      </c>
      <c r="S94" s="3"/>
      <c r="U94" s="71"/>
    </row>
    <row r="95" spans="1:21" ht="30" x14ac:dyDescent="0.3">
      <c r="A95" s="1"/>
      <c r="B95" s="3"/>
      <c r="C95" s="194"/>
      <c r="D95" s="95"/>
      <c r="E95" s="35"/>
      <c r="F95" s="139"/>
      <c r="G95" s="35"/>
      <c r="H95" s="94"/>
      <c r="I95" s="202"/>
      <c r="J95" s="62" t="s">
        <v>56</v>
      </c>
      <c r="K95" s="64" t="s">
        <v>40</v>
      </c>
      <c r="L95" s="62" t="s">
        <v>66</v>
      </c>
      <c r="M95" s="133" t="s">
        <v>64</v>
      </c>
      <c r="N95" s="62" t="s">
        <v>26</v>
      </c>
      <c r="O95" s="63" t="s">
        <v>28</v>
      </c>
      <c r="P95" s="64" t="s">
        <v>25</v>
      </c>
      <c r="Q95" s="65" t="s">
        <v>18</v>
      </c>
      <c r="R95" s="64" t="s">
        <v>18</v>
      </c>
      <c r="S95" s="3"/>
      <c r="U95" s="71"/>
    </row>
    <row r="96" spans="1:21" x14ac:dyDescent="0.3">
      <c r="A96" s="1"/>
      <c r="B96" s="3"/>
      <c r="C96" s="194"/>
      <c r="D96" s="203"/>
      <c r="E96" s="35"/>
      <c r="F96" s="107"/>
      <c r="G96" s="35"/>
      <c r="H96" s="11"/>
      <c r="I96" s="70" t="s">
        <v>27</v>
      </c>
      <c r="J96" s="138"/>
      <c r="K96" s="151" t="str">
        <f>$L$17</f>
        <v/>
      </c>
      <c r="L96" s="48">
        <v>100</v>
      </c>
      <c r="M96" s="48"/>
      <c r="N96" s="48"/>
      <c r="O96" s="50" t="str">
        <f>IF(OR(ISBLANK(L96),ISBLANK(N96),ISBLANK(K96),ISBLANK(J96),ISBLANK(M96),K96=""),"",(K96*L96*(N96/M96)*(100/J96)))</f>
        <v/>
      </c>
      <c r="P96" s="41" t="str">
        <f>O96</f>
        <v/>
      </c>
      <c r="Q96" s="50" t="str">
        <f>IF(OR(P96=""),"",P96/1000)</f>
        <v/>
      </c>
      <c r="R96" s="41" t="str">
        <f>Q96</f>
        <v/>
      </c>
      <c r="S96" s="3"/>
      <c r="U96" s="71"/>
    </row>
    <row r="97" spans="1:21" x14ac:dyDescent="0.3">
      <c r="A97" s="1"/>
      <c r="B97" s="3"/>
      <c r="C97" s="194"/>
      <c r="D97" s="203"/>
      <c r="E97" s="35"/>
      <c r="F97" s="69"/>
      <c r="G97" s="35"/>
      <c r="H97" s="11"/>
      <c r="I97" s="35"/>
      <c r="J97" s="69"/>
      <c r="K97" s="47"/>
      <c r="L97" s="12"/>
      <c r="M97" s="47"/>
      <c r="N97" s="47"/>
      <c r="O97" s="123"/>
      <c r="P97" s="33"/>
      <c r="Q97" s="123"/>
      <c r="R97" s="110"/>
      <c r="S97" s="3"/>
      <c r="U97" s="71"/>
    </row>
    <row r="98" spans="1:21" ht="45" x14ac:dyDescent="0.3">
      <c r="A98" s="1"/>
      <c r="B98" s="3"/>
      <c r="C98" s="194"/>
      <c r="D98" s="203"/>
      <c r="E98" s="69"/>
      <c r="F98" s="35"/>
      <c r="G98" s="35"/>
      <c r="H98" s="35"/>
      <c r="I98" s="35"/>
      <c r="J98" s="66"/>
      <c r="K98" s="66"/>
      <c r="L98" s="66"/>
      <c r="M98" s="3"/>
      <c r="N98" s="175" t="s">
        <v>57</v>
      </c>
      <c r="O98" s="69"/>
      <c r="P98" s="60" t="s">
        <v>29</v>
      </c>
      <c r="Q98" s="61"/>
      <c r="R98" s="60" t="s">
        <v>29</v>
      </c>
      <c r="S98" s="3"/>
      <c r="U98" s="71"/>
    </row>
    <row r="99" spans="1:21" x14ac:dyDescent="0.3">
      <c r="A99" s="1"/>
      <c r="B99" s="3"/>
      <c r="C99" s="194"/>
      <c r="D99" s="203"/>
      <c r="E99" s="35"/>
      <c r="F99" s="35"/>
      <c r="G99" s="35"/>
      <c r="H99" s="35"/>
      <c r="I99" s="35"/>
      <c r="J99" s="35"/>
      <c r="K99" s="66"/>
      <c r="L99" s="66"/>
      <c r="M99" s="3"/>
      <c r="N99" s="176"/>
      <c r="O99" s="127" t="s">
        <v>28</v>
      </c>
      <c r="P99" s="64" t="s">
        <v>25</v>
      </c>
      <c r="Q99" s="65" t="s">
        <v>18</v>
      </c>
      <c r="R99" s="64" t="s">
        <v>18</v>
      </c>
      <c r="S99" s="3"/>
      <c r="U99" s="71"/>
    </row>
    <row r="100" spans="1:21" x14ac:dyDescent="0.3">
      <c r="A100" s="1"/>
      <c r="B100" s="3"/>
      <c r="C100" s="194"/>
      <c r="D100" s="203"/>
      <c r="E100" s="35"/>
      <c r="F100" s="35"/>
      <c r="G100" s="35"/>
      <c r="H100" s="35"/>
      <c r="I100" s="35"/>
      <c r="J100" s="35"/>
      <c r="K100" s="66"/>
      <c r="L100" s="66"/>
      <c r="M100" s="3"/>
      <c r="N100" s="70" t="s">
        <v>21</v>
      </c>
      <c r="O100" s="50" t="str">
        <f>IF(OR(P90=""),"",(P90))</f>
        <v/>
      </c>
      <c r="P100" s="153" t="str">
        <f>O100</f>
        <v/>
      </c>
      <c r="Q100" s="50" t="str">
        <f>IF(OR(P100=""),"",P100/1000)</f>
        <v/>
      </c>
      <c r="R100" s="41" t="str">
        <f>Q100</f>
        <v/>
      </c>
      <c r="S100" s="3"/>
      <c r="U100" s="71"/>
    </row>
    <row r="101" spans="1:21" x14ac:dyDescent="0.3">
      <c r="A101" s="1"/>
      <c r="B101" s="3"/>
      <c r="C101" s="194"/>
      <c r="D101" s="203"/>
      <c r="E101" s="35"/>
      <c r="F101" s="35"/>
      <c r="G101" s="35"/>
      <c r="H101" s="35"/>
      <c r="I101" s="35"/>
      <c r="J101" s="35"/>
      <c r="K101" s="66"/>
      <c r="L101" s="66"/>
      <c r="M101" s="3"/>
      <c r="N101" s="70" t="s">
        <v>22</v>
      </c>
      <c r="O101" s="50" t="str">
        <f>IF(OR(P91=""),"",(P91))</f>
        <v/>
      </c>
      <c r="P101" s="153" t="str">
        <f>O101</f>
        <v/>
      </c>
      <c r="Q101" s="50" t="str">
        <f>IF(OR(P101=""),"",P101/1000)</f>
        <v/>
      </c>
      <c r="R101" s="41" t="str">
        <f>Q101</f>
        <v/>
      </c>
      <c r="S101" s="3"/>
      <c r="U101" s="71"/>
    </row>
    <row r="102" spans="1:21" x14ac:dyDescent="0.3">
      <c r="A102" s="1"/>
      <c r="B102" s="3"/>
      <c r="C102" s="194"/>
      <c r="D102" s="203"/>
      <c r="E102" s="3"/>
      <c r="F102" s="3"/>
      <c r="G102" s="3"/>
      <c r="H102" s="3"/>
      <c r="I102" s="3"/>
      <c r="J102" s="3"/>
      <c r="K102" s="3"/>
      <c r="L102" s="3"/>
      <c r="M102" s="3"/>
      <c r="N102" s="134" t="s">
        <v>27</v>
      </c>
      <c r="O102" s="50" t="str">
        <f>IF(OR(P96=""),"",(P96))</f>
        <v/>
      </c>
      <c r="P102" s="41" t="str">
        <f>O102</f>
        <v/>
      </c>
      <c r="Q102" s="50" t="str">
        <f>IF(OR(P102=""),"",P102/1000)</f>
        <v/>
      </c>
      <c r="R102" s="41" t="str">
        <f>Q102</f>
        <v/>
      </c>
      <c r="S102" s="3"/>
      <c r="U102" s="71"/>
    </row>
    <row r="103" spans="1:21" x14ac:dyDescent="0.3">
      <c r="A103" s="1"/>
      <c r="B103" s="3"/>
      <c r="C103" s="195"/>
      <c r="D103" s="204"/>
      <c r="E103" s="130"/>
      <c r="F103" s="130"/>
      <c r="G103" s="130"/>
      <c r="H103" s="130"/>
      <c r="I103" s="130"/>
      <c r="J103" s="130"/>
      <c r="K103" s="130"/>
      <c r="L103" s="130"/>
      <c r="M103" s="130"/>
      <c r="N103" s="134" t="s">
        <v>31</v>
      </c>
      <c r="O103" s="50" t="str">
        <f>IF(OR(P100="",P101="",P102=""),"",(P100+P101+P102))</f>
        <v/>
      </c>
      <c r="P103" s="41" t="str">
        <f>O103</f>
        <v/>
      </c>
      <c r="Q103" s="50" t="str">
        <f>IF(OR(P103=""),"",P103/1000)</f>
        <v/>
      </c>
      <c r="R103" s="41" t="str">
        <f>Q103</f>
        <v/>
      </c>
      <c r="S103" s="3"/>
      <c r="U103" s="71"/>
    </row>
    <row r="104" spans="1:21" x14ac:dyDescent="0.3">
      <c r="A104" s="1"/>
      <c r="B104" s="3"/>
      <c r="C104" s="78"/>
      <c r="D104" s="69"/>
      <c r="E104" s="79"/>
      <c r="F104" s="33"/>
      <c r="G104" s="66"/>
      <c r="H104" s="33"/>
      <c r="I104" s="33"/>
      <c r="J104" s="3"/>
      <c r="K104" s="3"/>
      <c r="L104" s="3"/>
      <c r="M104" s="3"/>
      <c r="N104" s="3"/>
      <c r="O104" s="3"/>
      <c r="P104" s="33"/>
      <c r="Q104" s="33"/>
      <c r="R104" s="33"/>
      <c r="S104" s="3"/>
      <c r="U104" s="71"/>
    </row>
    <row r="105" spans="1:21" ht="45" x14ac:dyDescent="0.3">
      <c r="A105" s="1"/>
      <c r="B105" s="3"/>
      <c r="C105" s="193">
        <v>6</v>
      </c>
      <c r="D105" s="175" t="s">
        <v>0</v>
      </c>
      <c r="E105" s="191" t="s">
        <v>60</v>
      </c>
      <c r="F105" s="57"/>
      <c r="G105" s="177" t="s">
        <v>14</v>
      </c>
      <c r="H105" s="177"/>
      <c r="I105" s="177"/>
      <c r="J105" s="198" t="s">
        <v>15</v>
      </c>
      <c r="K105" s="200"/>
      <c r="L105" s="58" t="s">
        <v>16</v>
      </c>
      <c r="M105" s="58" t="s">
        <v>17</v>
      </c>
      <c r="N105" s="60" t="s">
        <v>41</v>
      </c>
      <c r="O105" s="59"/>
      <c r="P105" s="60" t="s">
        <v>29</v>
      </c>
      <c r="Q105" s="61"/>
      <c r="R105" s="60" t="s">
        <v>29</v>
      </c>
      <c r="S105" s="3"/>
      <c r="U105" s="71"/>
    </row>
    <row r="106" spans="1:21" ht="16.5" x14ac:dyDescent="0.3">
      <c r="A106" s="1"/>
      <c r="B106" s="3"/>
      <c r="C106" s="194"/>
      <c r="D106" s="176"/>
      <c r="E106" s="192"/>
      <c r="F106" s="112"/>
      <c r="G106" s="109" t="s">
        <v>35</v>
      </c>
      <c r="H106" s="35"/>
      <c r="I106" s="109" t="s">
        <v>36</v>
      </c>
      <c r="J106" s="109" t="s">
        <v>47</v>
      </c>
      <c r="K106" s="109" t="s">
        <v>48</v>
      </c>
      <c r="L106" s="109" t="s">
        <v>49</v>
      </c>
      <c r="M106" s="109" t="s">
        <v>50</v>
      </c>
      <c r="N106" s="113" t="s">
        <v>42</v>
      </c>
      <c r="O106" s="114" t="s">
        <v>28</v>
      </c>
      <c r="P106" s="113" t="s">
        <v>25</v>
      </c>
      <c r="Q106" s="115" t="s">
        <v>18</v>
      </c>
      <c r="R106" s="113" t="s">
        <v>18</v>
      </c>
      <c r="S106" s="3"/>
      <c r="U106" s="71"/>
    </row>
    <row r="107" spans="1:21" x14ac:dyDescent="0.3">
      <c r="A107" s="1"/>
      <c r="B107" s="3"/>
      <c r="C107" s="194"/>
      <c r="D107" s="205"/>
      <c r="E107" s="119" t="s">
        <v>21</v>
      </c>
      <c r="F107" s="119"/>
      <c r="G107" s="135"/>
      <c r="H107" s="104"/>
      <c r="I107" s="136"/>
      <c r="J107" s="43"/>
      <c r="K107" s="43"/>
      <c r="L107" s="44"/>
      <c r="M107" s="44"/>
      <c r="N107" s="125" t="str">
        <f>$M$9</f>
        <v/>
      </c>
      <c r="O107" s="42" t="str">
        <f>IF(OR(ISBLANK(G107),ISBLANK(I107),ISBLANK(J107),ISBLANK(K107),ISBLANK(L107),ISBLANK(M107),ISBLANK(N107),N107=""),"",((((J107+K107)/2)-L107-M107-N107)/((G107+I107)/2)*100))</f>
        <v/>
      </c>
      <c r="P107" s="125" t="str">
        <f>O107</f>
        <v/>
      </c>
      <c r="Q107" s="42" t="str">
        <f>IF(OR(P107=""),"",P107/1000)</f>
        <v/>
      </c>
      <c r="R107" s="125" t="str">
        <f>Q107</f>
        <v/>
      </c>
      <c r="S107" s="3"/>
      <c r="U107" s="71"/>
    </row>
    <row r="108" spans="1:21" x14ac:dyDescent="0.3">
      <c r="A108" s="1"/>
      <c r="B108" s="3"/>
      <c r="C108" s="194"/>
      <c r="D108" s="203"/>
      <c r="E108" s="103" t="s">
        <v>22</v>
      </c>
      <c r="F108" s="50" t="str">
        <f>IF(OR(ISBLANK(G107),G107=""),"",(G107))</f>
        <v/>
      </c>
      <c r="G108" s="105" t="str">
        <f>F108</f>
        <v/>
      </c>
      <c r="H108" s="137" t="str">
        <f>IF(OR(ISBLANK(I107),I107=""),"",(I107))</f>
        <v/>
      </c>
      <c r="I108" s="105" t="str">
        <f>H108</f>
        <v/>
      </c>
      <c r="J108" s="117"/>
      <c r="K108" s="116"/>
      <c r="L108" s="116"/>
      <c r="M108" s="116"/>
      <c r="N108" s="118" t="str">
        <f>$M$10</f>
        <v/>
      </c>
      <c r="O108" s="52" t="str">
        <f>IF(OR(ISBLANK(G108),ISBLANK(I108),ISBLANK(J108),ISBLANK(K108),ISBLANK(L108),ISBLANK(M108),ISBLANK(N108),G108="",N108=""),"",((((J108+K108)/2)-L108-M108-N108)/((G108+I108)/2)*100))</f>
        <v/>
      </c>
      <c r="P108" s="154" t="str">
        <f>O108</f>
        <v/>
      </c>
      <c r="Q108" s="52" t="str">
        <f>IF(OR(P108=""),"",P108/1000)</f>
        <v/>
      </c>
      <c r="R108" s="154" t="str">
        <f>Q108</f>
        <v/>
      </c>
      <c r="S108" s="3"/>
      <c r="U108" s="71"/>
    </row>
    <row r="109" spans="1:21" x14ac:dyDescent="0.3">
      <c r="A109" s="1"/>
      <c r="B109" s="3"/>
      <c r="C109" s="194"/>
      <c r="D109" s="203"/>
      <c r="E109" s="103" t="s">
        <v>30</v>
      </c>
      <c r="F109" s="69"/>
      <c r="G109" s="111" t="s">
        <v>51</v>
      </c>
      <c r="H109" s="66"/>
      <c r="I109" s="66"/>
      <c r="J109" s="66"/>
      <c r="K109" s="66"/>
      <c r="L109" s="66"/>
      <c r="M109" s="66"/>
      <c r="N109" s="110"/>
      <c r="O109" s="55" t="str">
        <f>IF(OR(O107="",O108=""),"",O107+O108)</f>
        <v/>
      </c>
      <c r="P109" s="154" t="str">
        <f>O109</f>
        <v/>
      </c>
      <c r="Q109" s="55" t="str">
        <f>IF(OR(Q107="",Q108=""),"",Q107+Q108)</f>
        <v/>
      </c>
      <c r="R109" s="154" t="str">
        <f>Q109</f>
        <v/>
      </c>
      <c r="S109" s="3"/>
      <c r="U109" s="71"/>
    </row>
    <row r="110" spans="1:21" x14ac:dyDescent="0.3">
      <c r="A110" s="1"/>
      <c r="B110" s="3"/>
      <c r="C110" s="194"/>
      <c r="D110" s="203"/>
      <c r="E110" s="69"/>
      <c r="F110" s="69"/>
      <c r="G110" s="111"/>
      <c r="H110" s="66"/>
      <c r="I110" s="66"/>
      <c r="J110" s="66"/>
      <c r="K110" s="66"/>
      <c r="L110" s="66"/>
      <c r="M110" s="66"/>
      <c r="N110" s="33"/>
      <c r="O110" s="131"/>
      <c r="P110" s="33"/>
      <c r="Q110" s="131"/>
      <c r="R110" s="110"/>
      <c r="S110" s="3"/>
      <c r="U110" s="71"/>
    </row>
    <row r="111" spans="1:21" ht="45" x14ac:dyDescent="0.3">
      <c r="A111" s="1"/>
      <c r="B111" s="3"/>
      <c r="C111" s="194"/>
      <c r="D111" s="203"/>
      <c r="E111" s="3"/>
      <c r="F111" s="69"/>
      <c r="G111" s="3"/>
      <c r="H111" s="124"/>
      <c r="I111" s="201" t="s">
        <v>59</v>
      </c>
      <c r="J111" s="174" t="s">
        <v>32</v>
      </c>
      <c r="K111" s="174"/>
      <c r="L111" s="174"/>
      <c r="M111" s="174"/>
      <c r="N111" s="174"/>
      <c r="O111" s="53"/>
      <c r="P111" s="60" t="s">
        <v>29</v>
      </c>
      <c r="Q111" s="61"/>
      <c r="R111" s="60" t="s">
        <v>29</v>
      </c>
      <c r="S111" s="3"/>
      <c r="U111" s="71"/>
    </row>
    <row r="112" spans="1:21" ht="30" x14ac:dyDescent="0.3">
      <c r="A112" s="1"/>
      <c r="B112" s="3"/>
      <c r="C112" s="194"/>
      <c r="D112" s="95"/>
      <c r="E112" s="35"/>
      <c r="F112" s="139"/>
      <c r="G112" s="35"/>
      <c r="H112" s="94"/>
      <c r="I112" s="202"/>
      <c r="J112" s="62" t="s">
        <v>56</v>
      </c>
      <c r="K112" s="64" t="s">
        <v>40</v>
      </c>
      <c r="L112" s="62" t="s">
        <v>66</v>
      </c>
      <c r="M112" s="133" t="s">
        <v>64</v>
      </c>
      <c r="N112" s="62" t="s">
        <v>26</v>
      </c>
      <c r="O112" s="63" t="s">
        <v>28</v>
      </c>
      <c r="P112" s="64" t="s">
        <v>25</v>
      </c>
      <c r="Q112" s="65" t="s">
        <v>18</v>
      </c>
      <c r="R112" s="64" t="s">
        <v>18</v>
      </c>
      <c r="S112" s="3"/>
      <c r="U112" s="71"/>
    </row>
    <row r="113" spans="1:21" x14ac:dyDescent="0.3">
      <c r="A113" s="1"/>
      <c r="B113" s="3"/>
      <c r="C113" s="194"/>
      <c r="D113" s="203"/>
      <c r="E113" s="35"/>
      <c r="F113" s="107"/>
      <c r="G113" s="35"/>
      <c r="H113" s="11"/>
      <c r="I113" s="70" t="s">
        <v>27</v>
      </c>
      <c r="J113" s="138"/>
      <c r="K113" s="151" t="str">
        <f>$L$17</f>
        <v/>
      </c>
      <c r="L113" s="48">
        <v>100</v>
      </c>
      <c r="M113" s="48"/>
      <c r="N113" s="48"/>
      <c r="O113" s="50" t="str">
        <f>IF(OR(ISBLANK(L113),ISBLANK(N113),ISBLANK(K113),ISBLANK(J113),ISBLANK(M113),K113=""),"",(K113*L113*(N113/M113)*(100/J113)))</f>
        <v/>
      </c>
      <c r="P113" s="41" t="str">
        <f>O113</f>
        <v/>
      </c>
      <c r="Q113" s="50" t="str">
        <f>IF(OR(P113=""),"",P113/1000)</f>
        <v/>
      </c>
      <c r="R113" s="41" t="str">
        <f>Q113</f>
        <v/>
      </c>
      <c r="S113" s="3"/>
      <c r="U113" s="71"/>
    </row>
    <row r="114" spans="1:21" x14ac:dyDescent="0.3">
      <c r="A114" s="1"/>
      <c r="B114" s="3"/>
      <c r="C114" s="194"/>
      <c r="D114" s="203"/>
      <c r="E114" s="35"/>
      <c r="F114" s="69"/>
      <c r="G114" s="35"/>
      <c r="H114" s="11"/>
      <c r="I114" s="35"/>
      <c r="J114" s="69"/>
      <c r="K114" s="47"/>
      <c r="L114" s="12"/>
      <c r="M114" s="47"/>
      <c r="N114" s="47"/>
      <c r="O114" s="123"/>
      <c r="P114" s="33"/>
      <c r="Q114" s="123"/>
      <c r="R114" s="110"/>
      <c r="S114" s="3"/>
      <c r="U114" s="71"/>
    </row>
    <row r="115" spans="1:21" ht="45" x14ac:dyDescent="0.3">
      <c r="A115" s="1"/>
      <c r="B115" s="3"/>
      <c r="C115" s="194"/>
      <c r="D115" s="203"/>
      <c r="E115" s="69"/>
      <c r="F115" s="35"/>
      <c r="G115" s="35"/>
      <c r="H115" s="35"/>
      <c r="I115" s="35"/>
      <c r="J115" s="66"/>
      <c r="K115" s="66"/>
      <c r="L115" s="66"/>
      <c r="M115" s="3"/>
      <c r="N115" s="175" t="s">
        <v>57</v>
      </c>
      <c r="O115" s="69"/>
      <c r="P115" s="60" t="s">
        <v>29</v>
      </c>
      <c r="Q115" s="61"/>
      <c r="R115" s="60" t="s">
        <v>29</v>
      </c>
      <c r="S115" s="3"/>
      <c r="U115" s="71"/>
    </row>
    <row r="116" spans="1:21" x14ac:dyDescent="0.3">
      <c r="A116" s="1"/>
      <c r="B116" s="3"/>
      <c r="C116" s="194"/>
      <c r="D116" s="203"/>
      <c r="E116" s="35"/>
      <c r="F116" s="35"/>
      <c r="G116" s="35"/>
      <c r="H116" s="35"/>
      <c r="I116" s="35"/>
      <c r="J116" s="35"/>
      <c r="K116" s="66"/>
      <c r="L116" s="66"/>
      <c r="M116" s="3"/>
      <c r="N116" s="176"/>
      <c r="O116" s="127" t="s">
        <v>28</v>
      </c>
      <c r="P116" s="64" t="s">
        <v>25</v>
      </c>
      <c r="Q116" s="65" t="s">
        <v>18</v>
      </c>
      <c r="R116" s="64" t="s">
        <v>18</v>
      </c>
      <c r="S116" s="3"/>
      <c r="U116" s="71"/>
    </row>
    <row r="117" spans="1:21" x14ac:dyDescent="0.3">
      <c r="A117" s="1"/>
      <c r="B117" s="3"/>
      <c r="C117" s="194"/>
      <c r="D117" s="203"/>
      <c r="E117" s="35"/>
      <c r="F117" s="35"/>
      <c r="G117" s="35"/>
      <c r="H117" s="35"/>
      <c r="I117" s="35"/>
      <c r="J117" s="35"/>
      <c r="K117" s="66"/>
      <c r="L117" s="66"/>
      <c r="M117" s="3"/>
      <c r="N117" s="70" t="s">
        <v>21</v>
      </c>
      <c r="O117" s="50" t="str">
        <f>IF(OR(P107=""),"",(P107))</f>
        <v/>
      </c>
      <c r="P117" s="153" t="str">
        <f>O117</f>
        <v/>
      </c>
      <c r="Q117" s="50" t="str">
        <f>IF(OR(P117=""),"",P117/1000)</f>
        <v/>
      </c>
      <c r="R117" s="41" t="str">
        <f>Q117</f>
        <v/>
      </c>
      <c r="S117" s="3"/>
      <c r="U117" s="71"/>
    </row>
    <row r="118" spans="1:21" x14ac:dyDescent="0.3">
      <c r="A118" s="1"/>
      <c r="B118" s="3"/>
      <c r="C118" s="194"/>
      <c r="D118" s="203"/>
      <c r="E118" s="35"/>
      <c r="F118" s="35"/>
      <c r="G118" s="35"/>
      <c r="H118" s="35"/>
      <c r="I118" s="35"/>
      <c r="J118" s="35"/>
      <c r="K118" s="66"/>
      <c r="L118" s="66"/>
      <c r="M118" s="3"/>
      <c r="N118" s="70" t="s">
        <v>22</v>
      </c>
      <c r="O118" s="50" t="str">
        <f>IF(OR(P108=""),"",(P108))</f>
        <v/>
      </c>
      <c r="P118" s="153" t="str">
        <f>O118</f>
        <v/>
      </c>
      <c r="Q118" s="50" t="str">
        <f>IF(OR(P118=""),"",P118/1000)</f>
        <v/>
      </c>
      <c r="R118" s="41" t="str">
        <f>Q118</f>
        <v/>
      </c>
      <c r="S118" s="3"/>
      <c r="U118" s="71"/>
    </row>
    <row r="119" spans="1:21" x14ac:dyDescent="0.3">
      <c r="A119" s="1"/>
      <c r="B119" s="3"/>
      <c r="C119" s="194"/>
      <c r="D119" s="203"/>
      <c r="E119" s="3"/>
      <c r="F119" s="3"/>
      <c r="G119" s="3"/>
      <c r="H119" s="3"/>
      <c r="I119" s="3"/>
      <c r="J119" s="3"/>
      <c r="K119" s="3"/>
      <c r="L119" s="3"/>
      <c r="M119" s="3"/>
      <c r="N119" s="134" t="s">
        <v>27</v>
      </c>
      <c r="O119" s="50" t="str">
        <f>IF(OR(P113=""),"",(P113))</f>
        <v/>
      </c>
      <c r="P119" s="41" t="str">
        <f>O119</f>
        <v/>
      </c>
      <c r="Q119" s="50" t="str">
        <f>IF(OR(P119=""),"",P119/1000)</f>
        <v/>
      </c>
      <c r="R119" s="41" t="str">
        <f>Q119</f>
        <v/>
      </c>
      <c r="S119" s="3"/>
      <c r="U119" s="71"/>
    </row>
    <row r="120" spans="1:21" x14ac:dyDescent="0.3">
      <c r="A120" s="1"/>
      <c r="B120" s="3"/>
      <c r="C120" s="195"/>
      <c r="D120" s="204"/>
      <c r="E120" s="130"/>
      <c r="F120" s="130"/>
      <c r="G120" s="130"/>
      <c r="H120" s="130"/>
      <c r="I120" s="130"/>
      <c r="J120" s="130"/>
      <c r="K120" s="130"/>
      <c r="L120" s="130"/>
      <c r="M120" s="130"/>
      <c r="N120" s="134" t="s">
        <v>31</v>
      </c>
      <c r="O120" s="50" t="str">
        <f>IF(OR(P117="",P118="",P119=""),"",(P117+P118+P119))</f>
        <v/>
      </c>
      <c r="P120" s="41" t="str">
        <f>O120</f>
        <v/>
      </c>
      <c r="Q120" s="50" t="str">
        <f>IF(OR(P120=""),"",P120/1000)</f>
        <v/>
      </c>
      <c r="R120" s="41" t="str">
        <f>Q120</f>
        <v/>
      </c>
      <c r="S120" s="3"/>
      <c r="U120" s="71"/>
    </row>
    <row r="121" spans="1:21" x14ac:dyDescent="0.3">
      <c r="A121" s="1"/>
      <c r="B121" s="3"/>
      <c r="C121" s="78"/>
      <c r="D121" s="69"/>
      <c r="E121" s="79"/>
      <c r="F121" s="33"/>
      <c r="G121" s="66"/>
      <c r="H121" s="33"/>
      <c r="I121" s="33"/>
      <c r="J121" s="3"/>
      <c r="K121" s="3"/>
      <c r="L121" s="3"/>
      <c r="M121" s="3"/>
      <c r="N121" s="3"/>
      <c r="O121" s="3"/>
      <c r="P121" s="33"/>
      <c r="Q121" s="33"/>
      <c r="R121" s="33"/>
      <c r="S121" s="3"/>
      <c r="U121" s="71"/>
    </row>
    <row r="122" spans="1:21" ht="45" x14ac:dyDescent="0.3">
      <c r="A122" s="1"/>
      <c r="B122" s="3"/>
      <c r="C122" s="193">
        <v>7</v>
      </c>
      <c r="D122" s="175" t="s">
        <v>0</v>
      </c>
      <c r="E122" s="191" t="s">
        <v>60</v>
      </c>
      <c r="F122" s="57"/>
      <c r="G122" s="177" t="s">
        <v>14</v>
      </c>
      <c r="H122" s="177"/>
      <c r="I122" s="177"/>
      <c r="J122" s="198" t="s">
        <v>15</v>
      </c>
      <c r="K122" s="200"/>
      <c r="L122" s="58" t="s">
        <v>16</v>
      </c>
      <c r="M122" s="58" t="s">
        <v>17</v>
      </c>
      <c r="N122" s="60" t="s">
        <v>41</v>
      </c>
      <c r="O122" s="59"/>
      <c r="P122" s="60" t="s">
        <v>29</v>
      </c>
      <c r="Q122" s="61"/>
      <c r="R122" s="60" t="s">
        <v>29</v>
      </c>
      <c r="S122" s="3"/>
      <c r="U122" s="71"/>
    </row>
    <row r="123" spans="1:21" ht="16.5" x14ac:dyDescent="0.3">
      <c r="A123" s="1"/>
      <c r="B123" s="3"/>
      <c r="C123" s="194"/>
      <c r="D123" s="176"/>
      <c r="E123" s="192"/>
      <c r="F123" s="112"/>
      <c r="G123" s="109" t="s">
        <v>35</v>
      </c>
      <c r="H123" s="35"/>
      <c r="I123" s="109" t="s">
        <v>36</v>
      </c>
      <c r="J123" s="109" t="s">
        <v>47</v>
      </c>
      <c r="K123" s="109" t="s">
        <v>48</v>
      </c>
      <c r="L123" s="109" t="s">
        <v>49</v>
      </c>
      <c r="M123" s="109" t="s">
        <v>50</v>
      </c>
      <c r="N123" s="113" t="s">
        <v>42</v>
      </c>
      <c r="O123" s="114" t="s">
        <v>28</v>
      </c>
      <c r="P123" s="113" t="s">
        <v>25</v>
      </c>
      <c r="Q123" s="115" t="s">
        <v>18</v>
      </c>
      <c r="R123" s="113" t="s">
        <v>18</v>
      </c>
      <c r="S123" s="3"/>
      <c r="U123" s="71"/>
    </row>
    <row r="124" spans="1:21" x14ac:dyDescent="0.3">
      <c r="A124" s="1"/>
      <c r="B124" s="3"/>
      <c r="C124" s="194"/>
      <c r="D124" s="205"/>
      <c r="E124" s="119" t="s">
        <v>21</v>
      </c>
      <c r="F124" s="119"/>
      <c r="G124" s="135"/>
      <c r="H124" s="104"/>
      <c r="I124" s="136"/>
      <c r="J124" s="43"/>
      <c r="K124" s="43"/>
      <c r="L124" s="44"/>
      <c r="M124" s="44"/>
      <c r="N124" s="125" t="str">
        <f>$M$9</f>
        <v/>
      </c>
      <c r="O124" s="42" t="str">
        <f>IF(OR(ISBLANK(G124),ISBLANK(I124),ISBLANK(J124),ISBLANK(K124),ISBLANK(L124),ISBLANK(M124),ISBLANK(N124),N124=""),"",((((J124+K124)/2)-L124-M124-N124)/((G124+I124)/2)*100))</f>
        <v/>
      </c>
      <c r="P124" s="125" t="str">
        <f>O124</f>
        <v/>
      </c>
      <c r="Q124" s="42" t="str">
        <f>IF(OR(P124=""),"",P124/1000)</f>
        <v/>
      </c>
      <c r="R124" s="125" t="str">
        <f>Q124</f>
        <v/>
      </c>
      <c r="S124" s="3"/>
      <c r="U124" s="71"/>
    </row>
    <row r="125" spans="1:21" x14ac:dyDescent="0.3">
      <c r="A125" s="1"/>
      <c r="B125" s="3"/>
      <c r="C125" s="194"/>
      <c r="D125" s="203"/>
      <c r="E125" s="103" t="s">
        <v>22</v>
      </c>
      <c r="F125" s="50" t="str">
        <f>IF(OR(ISBLANK(G124),G124=""),"",(G124))</f>
        <v/>
      </c>
      <c r="G125" s="105" t="str">
        <f>F125</f>
        <v/>
      </c>
      <c r="H125" s="137" t="str">
        <f>IF(OR(ISBLANK(I124),I124=""),"",(I124))</f>
        <v/>
      </c>
      <c r="I125" s="105" t="str">
        <f>H125</f>
        <v/>
      </c>
      <c r="J125" s="117"/>
      <c r="K125" s="116"/>
      <c r="L125" s="116"/>
      <c r="M125" s="116"/>
      <c r="N125" s="118" t="str">
        <f>$M$10</f>
        <v/>
      </c>
      <c r="O125" s="52" t="str">
        <f>IF(OR(ISBLANK(G125),ISBLANK(I125),ISBLANK(J125),ISBLANK(K125),ISBLANK(L125),ISBLANK(M125),ISBLANK(N125),G125="",N125=""),"",((((J125+K125)/2)-L125-M125-N125)/((G125+I125)/2)*100))</f>
        <v/>
      </c>
      <c r="P125" s="154" t="str">
        <f>O125</f>
        <v/>
      </c>
      <c r="Q125" s="52" t="str">
        <f>IF(OR(P125=""),"",P125/1000)</f>
        <v/>
      </c>
      <c r="R125" s="154" t="str">
        <f>Q125</f>
        <v/>
      </c>
      <c r="S125" s="3"/>
      <c r="U125" s="71"/>
    </row>
    <row r="126" spans="1:21" x14ac:dyDescent="0.3">
      <c r="A126" s="1"/>
      <c r="B126" s="3"/>
      <c r="C126" s="194"/>
      <c r="D126" s="203"/>
      <c r="E126" s="103" t="s">
        <v>30</v>
      </c>
      <c r="F126" s="69"/>
      <c r="G126" s="111" t="s">
        <v>51</v>
      </c>
      <c r="H126" s="66"/>
      <c r="I126" s="66"/>
      <c r="J126" s="66"/>
      <c r="K126" s="66"/>
      <c r="L126" s="66"/>
      <c r="M126" s="66"/>
      <c r="N126" s="110"/>
      <c r="O126" s="55" t="str">
        <f>IF(OR(O124="",O125=""),"",O124+O125)</f>
        <v/>
      </c>
      <c r="P126" s="154" t="str">
        <f>O126</f>
        <v/>
      </c>
      <c r="Q126" s="55" t="str">
        <f>IF(OR(Q124="",Q125=""),"",Q124+Q125)</f>
        <v/>
      </c>
      <c r="R126" s="154" t="str">
        <f>Q126</f>
        <v/>
      </c>
      <c r="S126" s="3"/>
      <c r="U126" s="71"/>
    </row>
    <row r="127" spans="1:21" x14ac:dyDescent="0.3">
      <c r="A127" s="1"/>
      <c r="B127" s="3"/>
      <c r="C127" s="194"/>
      <c r="D127" s="203"/>
      <c r="E127" s="69"/>
      <c r="F127" s="69"/>
      <c r="G127" s="111"/>
      <c r="H127" s="66"/>
      <c r="I127" s="66"/>
      <c r="J127" s="66"/>
      <c r="K127" s="66"/>
      <c r="L127" s="66"/>
      <c r="M127" s="66"/>
      <c r="N127" s="33"/>
      <c r="O127" s="131"/>
      <c r="P127" s="33"/>
      <c r="Q127" s="131"/>
      <c r="R127" s="110"/>
      <c r="S127" s="3"/>
      <c r="U127" s="71"/>
    </row>
    <row r="128" spans="1:21" ht="45" x14ac:dyDescent="0.3">
      <c r="A128" s="1"/>
      <c r="B128" s="3"/>
      <c r="C128" s="194"/>
      <c r="D128" s="203"/>
      <c r="E128" s="3"/>
      <c r="F128" s="69"/>
      <c r="G128" s="3"/>
      <c r="H128" s="124"/>
      <c r="I128" s="201" t="s">
        <v>59</v>
      </c>
      <c r="J128" s="174" t="s">
        <v>32</v>
      </c>
      <c r="K128" s="174"/>
      <c r="L128" s="174"/>
      <c r="M128" s="174"/>
      <c r="N128" s="174"/>
      <c r="O128" s="53"/>
      <c r="P128" s="60" t="s">
        <v>29</v>
      </c>
      <c r="Q128" s="61"/>
      <c r="R128" s="60" t="s">
        <v>29</v>
      </c>
      <c r="S128" s="3"/>
      <c r="U128" s="71"/>
    </row>
    <row r="129" spans="1:21" ht="30" x14ac:dyDescent="0.3">
      <c r="A129" s="1"/>
      <c r="B129" s="3"/>
      <c r="C129" s="194"/>
      <c r="D129" s="95"/>
      <c r="E129" s="35"/>
      <c r="F129" s="139"/>
      <c r="G129" s="35"/>
      <c r="H129" s="94"/>
      <c r="I129" s="202"/>
      <c r="J129" s="62" t="s">
        <v>56</v>
      </c>
      <c r="K129" s="64" t="s">
        <v>40</v>
      </c>
      <c r="L129" s="62" t="s">
        <v>66</v>
      </c>
      <c r="M129" s="133" t="s">
        <v>64</v>
      </c>
      <c r="N129" s="62" t="s">
        <v>26</v>
      </c>
      <c r="O129" s="63" t="s">
        <v>28</v>
      </c>
      <c r="P129" s="64" t="s">
        <v>25</v>
      </c>
      <c r="Q129" s="65" t="s">
        <v>18</v>
      </c>
      <c r="R129" s="64" t="s">
        <v>18</v>
      </c>
      <c r="S129" s="3"/>
      <c r="U129" s="71"/>
    </row>
    <row r="130" spans="1:21" x14ac:dyDescent="0.3">
      <c r="A130" s="1"/>
      <c r="B130" s="3"/>
      <c r="C130" s="194"/>
      <c r="D130" s="203"/>
      <c r="E130" s="35"/>
      <c r="F130" s="107"/>
      <c r="G130" s="35"/>
      <c r="H130" s="11"/>
      <c r="I130" s="70" t="s">
        <v>27</v>
      </c>
      <c r="J130" s="138"/>
      <c r="K130" s="151" t="str">
        <f>$L$17</f>
        <v/>
      </c>
      <c r="L130" s="48">
        <v>100</v>
      </c>
      <c r="M130" s="48"/>
      <c r="N130" s="48"/>
      <c r="O130" s="50" t="str">
        <f>IF(OR(ISBLANK(L130),ISBLANK(N130),ISBLANK(K130),ISBLANK(J130),ISBLANK(M130),K130=""),"",(K130*L130*(N130/M130)*(100/J130)))</f>
        <v/>
      </c>
      <c r="P130" s="41" t="str">
        <f>O130</f>
        <v/>
      </c>
      <c r="Q130" s="50" t="str">
        <f>IF(OR(P130=""),"",P130/1000)</f>
        <v/>
      </c>
      <c r="R130" s="41" t="str">
        <f>Q130</f>
        <v/>
      </c>
      <c r="S130" s="3"/>
      <c r="U130" s="71"/>
    </row>
    <row r="131" spans="1:21" x14ac:dyDescent="0.3">
      <c r="A131" s="1"/>
      <c r="B131" s="3"/>
      <c r="C131" s="194"/>
      <c r="D131" s="203"/>
      <c r="E131" s="35"/>
      <c r="F131" s="69"/>
      <c r="G131" s="35"/>
      <c r="H131" s="11"/>
      <c r="I131" s="35"/>
      <c r="J131" s="69"/>
      <c r="K131" s="47"/>
      <c r="L131" s="12"/>
      <c r="M131" s="47"/>
      <c r="N131" s="47"/>
      <c r="O131" s="123"/>
      <c r="P131" s="33"/>
      <c r="Q131" s="123"/>
      <c r="R131" s="110"/>
      <c r="S131" s="3"/>
      <c r="U131" s="71"/>
    </row>
    <row r="132" spans="1:21" ht="45" x14ac:dyDescent="0.3">
      <c r="A132" s="1"/>
      <c r="B132" s="3"/>
      <c r="C132" s="194"/>
      <c r="D132" s="203"/>
      <c r="E132" s="69"/>
      <c r="F132" s="35"/>
      <c r="G132" s="35"/>
      <c r="H132" s="35"/>
      <c r="I132" s="35"/>
      <c r="J132" s="66"/>
      <c r="K132" s="66"/>
      <c r="L132" s="66"/>
      <c r="M132" s="3"/>
      <c r="N132" s="175" t="s">
        <v>57</v>
      </c>
      <c r="O132" s="69"/>
      <c r="P132" s="60" t="s">
        <v>29</v>
      </c>
      <c r="Q132" s="61"/>
      <c r="R132" s="60" t="s">
        <v>29</v>
      </c>
      <c r="S132" s="3"/>
      <c r="U132" s="71"/>
    </row>
    <row r="133" spans="1:21" x14ac:dyDescent="0.3">
      <c r="A133" s="1"/>
      <c r="B133" s="3"/>
      <c r="C133" s="194"/>
      <c r="D133" s="203"/>
      <c r="E133" s="35"/>
      <c r="F133" s="35"/>
      <c r="G133" s="35"/>
      <c r="H133" s="35"/>
      <c r="I133" s="35"/>
      <c r="J133" s="35"/>
      <c r="K133" s="66"/>
      <c r="L133" s="66"/>
      <c r="M133" s="3"/>
      <c r="N133" s="176"/>
      <c r="O133" s="127" t="s">
        <v>28</v>
      </c>
      <c r="P133" s="64" t="s">
        <v>25</v>
      </c>
      <c r="Q133" s="65" t="s">
        <v>18</v>
      </c>
      <c r="R133" s="64" t="s">
        <v>18</v>
      </c>
      <c r="S133" s="3"/>
      <c r="U133" s="71"/>
    </row>
    <row r="134" spans="1:21" x14ac:dyDescent="0.3">
      <c r="A134" s="1"/>
      <c r="B134" s="3"/>
      <c r="C134" s="194"/>
      <c r="D134" s="203"/>
      <c r="E134" s="35"/>
      <c r="F134" s="35"/>
      <c r="G134" s="35"/>
      <c r="H134" s="35"/>
      <c r="I134" s="35"/>
      <c r="J134" s="35"/>
      <c r="K134" s="66"/>
      <c r="L134" s="66"/>
      <c r="M134" s="3"/>
      <c r="N134" s="70" t="s">
        <v>21</v>
      </c>
      <c r="O134" s="50" t="str">
        <f>IF(OR(P124=""),"",(P124))</f>
        <v/>
      </c>
      <c r="P134" s="153" t="str">
        <f>O134</f>
        <v/>
      </c>
      <c r="Q134" s="50" t="str">
        <f>IF(OR(P134=""),"",P134/1000)</f>
        <v/>
      </c>
      <c r="R134" s="41" t="str">
        <f>Q134</f>
        <v/>
      </c>
      <c r="S134" s="3"/>
      <c r="U134" s="71"/>
    </row>
    <row r="135" spans="1:21" x14ac:dyDescent="0.3">
      <c r="A135" s="1"/>
      <c r="B135" s="3"/>
      <c r="C135" s="194"/>
      <c r="D135" s="203"/>
      <c r="E135" s="35"/>
      <c r="F135" s="35"/>
      <c r="G135" s="35"/>
      <c r="H135" s="35"/>
      <c r="I135" s="35"/>
      <c r="J135" s="35"/>
      <c r="K135" s="66"/>
      <c r="L135" s="66"/>
      <c r="M135" s="3"/>
      <c r="N135" s="70" t="s">
        <v>22</v>
      </c>
      <c r="O135" s="50" t="str">
        <f>IF(OR(P125=""),"",(P125))</f>
        <v/>
      </c>
      <c r="P135" s="153" t="str">
        <f>O135</f>
        <v/>
      </c>
      <c r="Q135" s="50" t="str">
        <f>IF(OR(P135=""),"",P135/1000)</f>
        <v/>
      </c>
      <c r="R135" s="41" t="str">
        <f>Q135</f>
        <v/>
      </c>
      <c r="S135" s="3"/>
      <c r="U135" s="71"/>
    </row>
    <row r="136" spans="1:21" x14ac:dyDescent="0.3">
      <c r="A136" s="1"/>
      <c r="B136" s="3"/>
      <c r="C136" s="194"/>
      <c r="D136" s="203"/>
      <c r="E136" s="3"/>
      <c r="F136" s="3"/>
      <c r="G136" s="3"/>
      <c r="H136" s="3"/>
      <c r="I136" s="3"/>
      <c r="J136" s="3"/>
      <c r="K136" s="3"/>
      <c r="L136" s="3"/>
      <c r="M136" s="3"/>
      <c r="N136" s="134" t="s">
        <v>27</v>
      </c>
      <c r="O136" s="50" t="str">
        <f>IF(OR(P130=""),"",(P130))</f>
        <v/>
      </c>
      <c r="P136" s="41" t="str">
        <f>O136</f>
        <v/>
      </c>
      <c r="Q136" s="50" t="str">
        <f>IF(OR(P136=""),"",P136/1000)</f>
        <v/>
      </c>
      <c r="R136" s="41" t="str">
        <f>Q136</f>
        <v/>
      </c>
      <c r="S136" s="3"/>
      <c r="U136" s="71"/>
    </row>
    <row r="137" spans="1:21" x14ac:dyDescent="0.3">
      <c r="A137" s="1"/>
      <c r="B137" s="3"/>
      <c r="C137" s="195"/>
      <c r="D137" s="204"/>
      <c r="E137" s="130"/>
      <c r="F137" s="130"/>
      <c r="G137" s="130"/>
      <c r="H137" s="130"/>
      <c r="I137" s="130"/>
      <c r="J137" s="130"/>
      <c r="K137" s="130"/>
      <c r="L137" s="130"/>
      <c r="M137" s="130"/>
      <c r="N137" s="134" t="s">
        <v>31</v>
      </c>
      <c r="O137" s="50" t="str">
        <f>IF(OR(P134="",P135="",P136=""),"",(P134+P135+P136))</f>
        <v/>
      </c>
      <c r="P137" s="41" t="str">
        <f>O137</f>
        <v/>
      </c>
      <c r="Q137" s="50" t="str">
        <f>IF(OR(P137=""),"",P137/1000)</f>
        <v/>
      </c>
      <c r="R137" s="41" t="str">
        <f>Q137</f>
        <v/>
      </c>
      <c r="S137" s="3"/>
      <c r="U137" s="71"/>
    </row>
    <row r="138" spans="1:21" x14ac:dyDescent="0.3">
      <c r="A138" s="1"/>
      <c r="B138" s="3"/>
      <c r="C138" s="78"/>
      <c r="D138" s="69"/>
      <c r="E138" s="79"/>
      <c r="F138" s="33"/>
      <c r="G138" s="66"/>
      <c r="H138" s="33"/>
      <c r="I138" s="33"/>
      <c r="J138" s="3"/>
      <c r="K138" s="3"/>
      <c r="L138" s="3"/>
      <c r="M138" s="3"/>
      <c r="N138" s="3"/>
      <c r="O138" s="3"/>
      <c r="P138" s="33"/>
      <c r="Q138" s="33"/>
      <c r="R138" s="33"/>
      <c r="S138" s="3"/>
      <c r="U138" s="71"/>
    </row>
    <row r="139" spans="1:21" ht="45" x14ac:dyDescent="0.3">
      <c r="A139" s="1"/>
      <c r="B139" s="3"/>
      <c r="C139" s="193">
        <v>8</v>
      </c>
      <c r="D139" s="175" t="s">
        <v>0</v>
      </c>
      <c r="E139" s="191" t="s">
        <v>60</v>
      </c>
      <c r="F139" s="57"/>
      <c r="G139" s="177" t="s">
        <v>14</v>
      </c>
      <c r="H139" s="177"/>
      <c r="I139" s="177"/>
      <c r="J139" s="198" t="s">
        <v>15</v>
      </c>
      <c r="K139" s="200"/>
      <c r="L139" s="58" t="s">
        <v>16</v>
      </c>
      <c r="M139" s="58" t="s">
        <v>17</v>
      </c>
      <c r="N139" s="60" t="s">
        <v>41</v>
      </c>
      <c r="O139" s="59"/>
      <c r="P139" s="60" t="s">
        <v>29</v>
      </c>
      <c r="Q139" s="61"/>
      <c r="R139" s="60" t="s">
        <v>29</v>
      </c>
      <c r="S139" s="3"/>
      <c r="U139" s="71"/>
    </row>
    <row r="140" spans="1:21" ht="16.5" x14ac:dyDescent="0.3">
      <c r="A140" s="1"/>
      <c r="B140" s="3"/>
      <c r="C140" s="194"/>
      <c r="D140" s="176"/>
      <c r="E140" s="192"/>
      <c r="F140" s="112"/>
      <c r="G140" s="109" t="s">
        <v>35</v>
      </c>
      <c r="H140" s="35"/>
      <c r="I140" s="109" t="s">
        <v>36</v>
      </c>
      <c r="J140" s="109" t="s">
        <v>47</v>
      </c>
      <c r="K140" s="109" t="s">
        <v>48</v>
      </c>
      <c r="L140" s="109" t="s">
        <v>49</v>
      </c>
      <c r="M140" s="109" t="s">
        <v>50</v>
      </c>
      <c r="N140" s="113" t="s">
        <v>42</v>
      </c>
      <c r="O140" s="114" t="s">
        <v>28</v>
      </c>
      <c r="P140" s="113" t="s">
        <v>25</v>
      </c>
      <c r="Q140" s="115" t="s">
        <v>18</v>
      </c>
      <c r="R140" s="113" t="s">
        <v>18</v>
      </c>
      <c r="S140" s="3"/>
      <c r="U140" s="71"/>
    </row>
    <row r="141" spans="1:21" x14ac:dyDescent="0.3">
      <c r="A141" s="1"/>
      <c r="B141" s="3"/>
      <c r="C141" s="194"/>
      <c r="D141" s="205"/>
      <c r="E141" s="119" t="s">
        <v>21</v>
      </c>
      <c r="F141" s="119"/>
      <c r="G141" s="135"/>
      <c r="H141" s="104"/>
      <c r="I141" s="136"/>
      <c r="J141" s="43"/>
      <c r="K141" s="43"/>
      <c r="L141" s="44"/>
      <c r="M141" s="44"/>
      <c r="N141" s="125" t="str">
        <f>$M$9</f>
        <v/>
      </c>
      <c r="O141" s="42" t="str">
        <f>IF(OR(ISBLANK(G141),ISBLANK(I141),ISBLANK(J141),ISBLANK(K141),ISBLANK(L141),ISBLANK(M141),ISBLANK(N141),N141=""),"",((((J141+K141)/2)-L141-M141-N141)/((G141+I141)/2)*100))</f>
        <v/>
      </c>
      <c r="P141" s="125" t="str">
        <f>O141</f>
        <v/>
      </c>
      <c r="Q141" s="42" t="str">
        <f>IF(OR(P141=""),"",P141/1000)</f>
        <v/>
      </c>
      <c r="R141" s="125" t="str">
        <f>Q141</f>
        <v/>
      </c>
      <c r="S141" s="3"/>
      <c r="U141" s="71"/>
    </row>
    <row r="142" spans="1:21" x14ac:dyDescent="0.3">
      <c r="A142" s="1"/>
      <c r="B142" s="3"/>
      <c r="C142" s="194"/>
      <c r="D142" s="203"/>
      <c r="E142" s="103" t="s">
        <v>22</v>
      </c>
      <c r="F142" s="50" t="str">
        <f>IF(OR(ISBLANK(G141),G141=""),"",(G141))</f>
        <v/>
      </c>
      <c r="G142" s="105" t="str">
        <f>F142</f>
        <v/>
      </c>
      <c r="H142" s="137" t="str">
        <f>IF(OR(ISBLANK(I141),I141=""),"",(I141))</f>
        <v/>
      </c>
      <c r="I142" s="105" t="str">
        <f>H142</f>
        <v/>
      </c>
      <c r="J142" s="117"/>
      <c r="K142" s="116"/>
      <c r="L142" s="116"/>
      <c r="M142" s="116"/>
      <c r="N142" s="118" t="str">
        <f>$M$10</f>
        <v/>
      </c>
      <c r="O142" s="52" t="str">
        <f>IF(OR(ISBLANK(G142),ISBLANK(I142),ISBLANK(J142),ISBLANK(K142),ISBLANK(L142),ISBLANK(M142),ISBLANK(N142),G142="",N142=""),"",((((J142+K142)/2)-L142-M142-N142)/((G142+I142)/2)*100))</f>
        <v/>
      </c>
      <c r="P142" s="154" t="str">
        <f>O142</f>
        <v/>
      </c>
      <c r="Q142" s="52" t="str">
        <f>IF(OR(P142=""),"",P142/1000)</f>
        <v/>
      </c>
      <c r="R142" s="154" t="str">
        <f>Q142</f>
        <v/>
      </c>
      <c r="S142" s="3"/>
      <c r="U142" s="71"/>
    </row>
    <row r="143" spans="1:21" x14ac:dyDescent="0.3">
      <c r="A143" s="1"/>
      <c r="B143" s="3"/>
      <c r="C143" s="194"/>
      <c r="D143" s="203"/>
      <c r="E143" s="103" t="s">
        <v>30</v>
      </c>
      <c r="F143" s="69"/>
      <c r="G143" s="111" t="s">
        <v>51</v>
      </c>
      <c r="H143" s="66"/>
      <c r="I143" s="66"/>
      <c r="J143" s="66"/>
      <c r="K143" s="66"/>
      <c r="L143" s="66"/>
      <c r="M143" s="66"/>
      <c r="N143" s="110"/>
      <c r="O143" s="55" t="str">
        <f>IF(OR(O141="",O142=""),"",O141+O142)</f>
        <v/>
      </c>
      <c r="P143" s="154" t="str">
        <f>O143</f>
        <v/>
      </c>
      <c r="Q143" s="55" t="str">
        <f>IF(OR(Q141="",Q142=""),"",Q141+Q142)</f>
        <v/>
      </c>
      <c r="R143" s="154" t="str">
        <f>Q143</f>
        <v/>
      </c>
      <c r="S143" s="3"/>
      <c r="U143" s="71"/>
    </row>
    <row r="144" spans="1:21" x14ac:dyDescent="0.3">
      <c r="A144" s="1"/>
      <c r="B144" s="3"/>
      <c r="C144" s="194"/>
      <c r="D144" s="203"/>
      <c r="E144" s="69"/>
      <c r="F144" s="69"/>
      <c r="G144" s="111"/>
      <c r="H144" s="66"/>
      <c r="I144" s="66"/>
      <c r="J144" s="66"/>
      <c r="K144" s="66"/>
      <c r="L144" s="66"/>
      <c r="M144" s="66"/>
      <c r="N144" s="33"/>
      <c r="O144" s="131"/>
      <c r="P144" s="33"/>
      <c r="Q144" s="131"/>
      <c r="R144" s="110"/>
      <c r="S144" s="3"/>
      <c r="U144" s="71"/>
    </row>
    <row r="145" spans="1:21" ht="45" x14ac:dyDescent="0.3">
      <c r="A145" s="1"/>
      <c r="B145" s="3"/>
      <c r="C145" s="194"/>
      <c r="D145" s="203"/>
      <c r="E145" s="3"/>
      <c r="F145" s="69"/>
      <c r="G145" s="3"/>
      <c r="H145" s="124"/>
      <c r="I145" s="201" t="s">
        <v>59</v>
      </c>
      <c r="J145" s="174" t="s">
        <v>32</v>
      </c>
      <c r="K145" s="174"/>
      <c r="L145" s="174"/>
      <c r="M145" s="174"/>
      <c r="N145" s="174"/>
      <c r="O145" s="53"/>
      <c r="P145" s="60" t="s">
        <v>29</v>
      </c>
      <c r="Q145" s="61"/>
      <c r="R145" s="60" t="s">
        <v>29</v>
      </c>
      <c r="S145" s="3"/>
      <c r="U145" s="71"/>
    </row>
    <row r="146" spans="1:21" ht="30" x14ac:dyDescent="0.3">
      <c r="A146" s="1"/>
      <c r="B146" s="3"/>
      <c r="C146" s="194"/>
      <c r="D146" s="95"/>
      <c r="E146" s="35"/>
      <c r="F146" s="139"/>
      <c r="G146" s="35"/>
      <c r="H146" s="94"/>
      <c r="I146" s="202"/>
      <c r="J146" s="62" t="s">
        <v>56</v>
      </c>
      <c r="K146" s="64" t="s">
        <v>40</v>
      </c>
      <c r="L146" s="62" t="s">
        <v>66</v>
      </c>
      <c r="M146" s="133" t="s">
        <v>64</v>
      </c>
      <c r="N146" s="62" t="s">
        <v>26</v>
      </c>
      <c r="O146" s="63" t="s">
        <v>28</v>
      </c>
      <c r="P146" s="64" t="s">
        <v>25</v>
      </c>
      <c r="Q146" s="65" t="s">
        <v>18</v>
      </c>
      <c r="R146" s="64" t="s">
        <v>18</v>
      </c>
      <c r="S146" s="3"/>
      <c r="U146" s="71"/>
    </row>
    <row r="147" spans="1:21" x14ac:dyDescent="0.3">
      <c r="A147" s="1"/>
      <c r="B147" s="3"/>
      <c r="C147" s="194"/>
      <c r="D147" s="203"/>
      <c r="E147" s="35"/>
      <c r="F147" s="107"/>
      <c r="G147" s="35"/>
      <c r="H147" s="11"/>
      <c r="I147" s="70" t="s">
        <v>27</v>
      </c>
      <c r="J147" s="138"/>
      <c r="K147" s="151" t="str">
        <f>$L$17</f>
        <v/>
      </c>
      <c r="L147" s="48">
        <v>100</v>
      </c>
      <c r="M147" s="48"/>
      <c r="N147" s="48"/>
      <c r="O147" s="50" t="str">
        <f>IF(OR(ISBLANK(L147),ISBLANK(N147),ISBLANK(K147),ISBLANK(J147),ISBLANK(M147),K147=""),"",(K147*L147*(N147/M147)*(100/J147)))</f>
        <v/>
      </c>
      <c r="P147" s="41" t="str">
        <f>O147</f>
        <v/>
      </c>
      <c r="Q147" s="50" t="str">
        <f>IF(OR(P147=""),"",P147/1000)</f>
        <v/>
      </c>
      <c r="R147" s="41" t="str">
        <f>Q147</f>
        <v/>
      </c>
      <c r="S147" s="3"/>
      <c r="U147" s="71"/>
    </row>
    <row r="148" spans="1:21" x14ac:dyDescent="0.3">
      <c r="A148" s="1"/>
      <c r="B148" s="3"/>
      <c r="C148" s="194"/>
      <c r="D148" s="203"/>
      <c r="E148" s="35"/>
      <c r="F148" s="69"/>
      <c r="G148" s="35"/>
      <c r="H148" s="11"/>
      <c r="I148" s="35"/>
      <c r="J148" s="69"/>
      <c r="K148" s="47"/>
      <c r="L148" s="12"/>
      <c r="M148" s="47"/>
      <c r="N148" s="47"/>
      <c r="O148" s="123"/>
      <c r="P148" s="33"/>
      <c r="Q148" s="123"/>
      <c r="R148" s="110"/>
      <c r="S148" s="3"/>
      <c r="U148" s="71"/>
    </row>
    <row r="149" spans="1:21" ht="45" x14ac:dyDescent="0.3">
      <c r="A149" s="1"/>
      <c r="B149" s="3"/>
      <c r="C149" s="194"/>
      <c r="D149" s="203"/>
      <c r="E149" s="69"/>
      <c r="F149" s="35"/>
      <c r="G149" s="35"/>
      <c r="H149" s="35"/>
      <c r="I149" s="35"/>
      <c r="J149" s="66"/>
      <c r="K149" s="66"/>
      <c r="L149" s="66"/>
      <c r="M149" s="3"/>
      <c r="N149" s="175" t="s">
        <v>57</v>
      </c>
      <c r="O149" s="69"/>
      <c r="P149" s="60" t="s">
        <v>29</v>
      </c>
      <c r="Q149" s="61"/>
      <c r="R149" s="60" t="s">
        <v>29</v>
      </c>
      <c r="S149" s="3"/>
      <c r="U149" s="71"/>
    </row>
    <row r="150" spans="1:21" x14ac:dyDescent="0.3">
      <c r="A150" s="1"/>
      <c r="B150" s="3"/>
      <c r="C150" s="194"/>
      <c r="D150" s="203"/>
      <c r="E150" s="35"/>
      <c r="F150" s="35"/>
      <c r="G150" s="35"/>
      <c r="H150" s="35"/>
      <c r="I150" s="35"/>
      <c r="J150" s="35"/>
      <c r="K150" s="66"/>
      <c r="L150" s="66"/>
      <c r="M150" s="3"/>
      <c r="N150" s="176"/>
      <c r="O150" s="127" t="s">
        <v>28</v>
      </c>
      <c r="P150" s="64" t="s">
        <v>25</v>
      </c>
      <c r="Q150" s="65" t="s">
        <v>18</v>
      </c>
      <c r="R150" s="64" t="s">
        <v>18</v>
      </c>
      <c r="S150" s="3"/>
      <c r="U150" s="71"/>
    </row>
    <row r="151" spans="1:21" x14ac:dyDescent="0.3">
      <c r="A151" s="1"/>
      <c r="B151" s="3"/>
      <c r="C151" s="194"/>
      <c r="D151" s="203"/>
      <c r="E151" s="35"/>
      <c r="F151" s="35"/>
      <c r="G151" s="35"/>
      <c r="H151" s="35"/>
      <c r="I151" s="35"/>
      <c r="J151" s="35"/>
      <c r="K151" s="66"/>
      <c r="L151" s="66"/>
      <c r="M151" s="3"/>
      <c r="N151" s="70" t="s">
        <v>21</v>
      </c>
      <c r="O151" s="50" t="str">
        <f>IF(OR(P141=""),"",(P141))</f>
        <v/>
      </c>
      <c r="P151" s="153" t="str">
        <f>O151</f>
        <v/>
      </c>
      <c r="Q151" s="50" t="str">
        <f>IF(OR(P151=""),"",P151/1000)</f>
        <v/>
      </c>
      <c r="R151" s="41" t="str">
        <f>Q151</f>
        <v/>
      </c>
      <c r="S151" s="3"/>
      <c r="U151" s="71"/>
    </row>
    <row r="152" spans="1:21" x14ac:dyDescent="0.3">
      <c r="A152" s="1"/>
      <c r="B152" s="3"/>
      <c r="C152" s="194"/>
      <c r="D152" s="203"/>
      <c r="E152" s="35"/>
      <c r="F152" s="35"/>
      <c r="G152" s="35"/>
      <c r="H152" s="35"/>
      <c r="I152" s="35"/>
      <c r="J152" s="35"/>
      <c r="K152" s="66"/>
      <c r="L152" s="66"/>
      <c r="M152" s="3"/>
      <c r="N152" s="70" t="s">
        <v>22</v>
      </c>
      <c r="O152" s="50" t="str">
        <f>IF(OR(P142=""),"",(P142))</f>
        <v/>
      </c>
      <c r="P152" s="153" t="str">
        <f>O152</f>
        <v/>
      </c>
      <c r="Q152" s="50" t="str">
        <f>IF(OR(P152=""),"",P152/1000)</f>
        <v/>
      </c>
      <c r="R152" s="41" t="str">
        <f>Q152</f>
        <v/>
      </c>
      <c r="S152" s="3"/>
      <c r="U152" s="71"/>
    </row>
    <row r="153" spans="1:21" x14ac:dyDescent="0.3">
      <c r="A153" s="1"/>
      <c r="B153" s="3"/>
      <c r="C153" s="194"/>
      <c r="D153" s="203"/>
      <c r="E153" s="3"/>
      <c r="F153" s="3"/>
      <c r="G153" s="3"/>
      <c r="H153" s="3"/>
      <c r="I153" s="3"/>
      <c r="J153" s="3"/>
      <c r="K153" s="3"/>
      <c r="L153" s="3"/>
      <c r="M153" s="3"/>
      <c r="N153" s="134" t="s">
        <v>27</v>
      </c>
      <c r="O153" s="50" t="str">
        <f>IF(OR(P147=""),"",(P147))</f>
        <v/>
      </c>
      <c r="P153" s="41" t="str">
        <f>O153</f>
        <v/>
      </c>
      <c r="Q153" s="50" t="str">
        <f>IF(OR(P153=""),"",P153/1000)</f>
        <v/>
      </c>
      <c r="R153" s="41" t="str">
        <f>Q153</f>
        <v/>
      </c>
      <c r="S153" s="3"/>
      <c r="U153" s="71"/>
    </row>
    <row r="154" spans="1:21" x14ac:dyDescent="0.3">
      <c r="A154" s="1"/>
      <c r="B154" s="3"/>
      <c r="C154" s="195"/>
      <c r="D154" s="204"/>
      <c r="E154" s="130"/>
      <c r="F154" s="130"/>
      <c r="G154" s="130"/>
      <c r="H154" s="130"/>
      <c r="I154" s="130"/>
      <c r="J154" s="130"/>
      <c r="K154" s="130"/>
      <c r="L154" s="130"/>
      <c r="M154" s="130"/>
      <c r="N154" s="134" t="s">
        <v>31</v>
      </c>
      <c r="O154" s="50" t="str">
        <f>IF(OR(P151="",P152="",P153=""),"",(P151+P152+P153))</f>
        <v/>
      </c>
      <c r="P154" s="41" t="str">
        <f>O154</f>
        <v/>
      </c>
      <c r="Q154" s="50" t="str">
        <f>IF(OR(P154=""),"",P154/1000)</f>
        <v/>
      </c>
      <c r="R154" s="41" t="str">
        <f>Q154</f>
        <v/>
      </c>
      <c r="S154" s="3"/>
      <c r="U154" s="71"/>
    </row>
    <row r="155" spans="1:21" x14ac:dyDescent="0.3">
      <c r="A155" s="1"/>
      <c r="B155" s="3"/>
      <c r="C155" s="78"/>
      <c r="D155" s="69"/>
      <c r="E155" s="79"/>
      <c r="F155" s="33"/>
      <c r="G155" s="66"/>
      <c r="H155" s="33"/>
      <c r="I155" s="33"/>
      <c r="J155" s="3"/>
      <c r="K155" s="3"/>
      <c r="L155" s="3"/>
      <c r="M155" s="3"/>
      <c r="N155" s="3"/>
      <c r="O155" s="3"/>
      <c r="P155" s="33"/>
      <c r="Q155" s="33"/>
      <c r="R155" s="33"/>
      <c r="S155" s="3"/>
      <c r="U155" s="71"/>
    </row>
    <row r="156" spans="1:21" ht="45" x14ac:dyDescent="0.3">
      <c r="A156" s="1"/>
      <c r="B156" s="3"/>
      <c r="C156" s="193">
        <v>9</v>
      </c>
      <c r="D156" s="175" t="s">
        <v>0</v>
      </c>
      <c r="E156" s="191" t="s">
        <v>60</v>
      </c>
      <c r="F156" s="57"/>
      <c r="G156" s="177" t="s">
        <v>14</v>
      </c>
      <c r="H156" s="177"/>
      <c r="I156" s="177"/>
      <c r="J156" s="198" t="s">
        <v>15</v>
      </c>
      <c r="K156" s="200"/>
      <c r="L156" s="58" t="s">
        <v>16</v>
      </c>
      <c r="M156" s="58" t="s">
        <v>17</v>
      </c>
      <c r="N156" s="60" t="s">
        <v>41</v>
      </c>
      <c r="O156" s="59"/>
      <c r="P156" s="60" t="s">
        <v>29</v>
      </c>
      <c r="Q156" s="61"/>
      <c r="R156" s="60" t="s">
        <v>29</v>
      </c>
      <c r="S156" s="3"/>
      <c r="U156" s="71"/>
    </row>
    <row r="157" spans="1:21" ht="16.5" x14ac:dyDescent="0.3">
      <c r="A157" s="1"/>
      <c r="B157" s="3"/>
      <c r="C157" s="194"/>
      <c r="D157" s="176"/>
      <c r="E157" s="192"/>
      <c r="F157" s="112"/>
      <c r="G157" s="109" t="s">
        <v>35</v>
      </c>
      <c r="H157" s="35"/>
      <c r="I157" s="109" t="s">
        <v>36</v>
      </c>
      <c r="J157" s="109" t="s">
        <v>47</v>
      </c>
      <c r="K157" s="109" t="s">
        <v>48</v>
      </c>
      <c r="L157" s="109" t="s">
        <v>49</v>
      </c>
      <c r="M157" s="109" t="s">
        <v>50</v>
      </c>
      <c r="N157" s="113" t="s">
        <v>42</v>
      </c>
      <c r="O157" s="114" t="s">
        <v>28</v>
      </c>
      <c r="P157" s="113" t="s">
        <v>25</v>
      </c>
      <c r="Q157" s="115" t="s">
        <v>18</v>
      </c>
      <c r="R157" s="113" t="s">
        <v>18</v>
      </c>
      <c r="S157" s="3"/>
      <c r="U157" s="71"/>
    </row>
    <row r="158" spans="1:21" x14ac:dyDescent="0.3">
      <c r="A158" s="1"/>
      <c r="B158" s="3"/>
      <c r="C158" s="194"/>
      <c r="D158" s="205"/>
      <c r="E158" s="119" t="s">
        <v>21</v>
      </c>
      <c r="F158" s="119"/>
      <c r="G158" s="135"/>
      <c r="H158" s="104"/>
      <c r="I158" s="136"/>
      <c r="J158" s="43"/>
      <c r="K158" s="43"/>
      <c r="L158" s="44"/>
      <c r="M158" s="44"/>
      <c r="N158" s="125" t="str">
        <f>$M$9</f>
        <v/>
      </c>
      <c r="O158" s="42" t="str">
        <f>IF(OR(ISBLANK(G158),ISBLANK(I158),ISBLANK(J158),ISBLANK(K158),ISBLANK(L158),ISBLANK(M158),ISBLANK(N158),N158=""),"",((((J158+K158)/2)-L158-M158-N158)/((G158+I158)/2)*100))</f>
        <v/>
      </c>
      <c r="P158" s="125" t="str">
        <f>O158</f>
        <v/>
      </c>
      <c r="Q158" s="42" t="str">
        <f>IF(OR(P158=""),"",P158/1000)</f>
        <v/>
      </c>
      <c r="R158" s="125" t="str">
        <f>Q158</f>
        <v/>
      </c>
      <c r="S158" s="3"/>
      <c r="U158" s="71"/>
    </row>
    <row r="159" spans="1:21" x14ac:dyDescent="0.3">
      <c r="A159" s="1"/>
      <c r="B159" s="3"/>
      <c r="C159" s="194"/>
      <c r="D159" s="203"/>
      <c r="E159" s="103" t="s">
        <v>22</v>
      </c>
      <c r="F159" s="50" t="str">
        <f>IF(OR(ISBLANK(G158),G158=""),"",(G158))</f>
        <v/>
      </c>
      <c r="G159" s="105" t="str">
        <f>F159</f>
        <v/>
      </c>
      <c r="H159" s="137" t="str">
        <f>IF(OR(ISBLANK(I158),I158=""),"",(I158))</f>
        <v/>
      </c>
      <c r="I159" s="105" t="str">
        <f>H159</f>
        <v/>
      </c>
      <c r="J159" s="117"/>
      <c r="K159" s="116"/>
      <c r="L159" s="116"/>
      <c r="M159" s="116"/>
      <c r="N159" s="118" t="str">
        <f>$M$10</f>
        <v/>
      </c>
      <c r="O159" s="52" t="str">
        <f>IF(OR(ISBLANK(G159),ISBLANK(I159),ISBLANK(J159),ISBLANK(K159),ISBLANK(L159),ISBLANK(M159),ISBLANK(N159),G159="",N159=""),"",((((J159+K159)/2)-L159-M159-N159)/((G159+I159)/2)*100))</f>
        <v/>
      </c>
      <c r="P159" s="154" t="str">
        <f>O159</f>
        <v/>
      </c>
      <c r="Q159" s="52" t="str">
        <f>IF(OR(P159=""),"",P159/1000)</f>
        <v/>
      </c>
      <c r="R159" s="154" t="str">
        <f>Q159</f>
        <v/>
      </c>
      <c r="S159" s="3"/>
      <c r="U159" s="71"/>
    </row>
    <row r="160" spans="1:21" x14ac:dyDescent="0.3">
      <c r="A160" s="1"/>
      <c r="B160" s="3"/>
      <c r="C160" s="194"/>
      <c r="D160" s="203"/>
      <c r="E160" s="103" t="s">
        <v>30</v>
      </c>
      <c r="F160" s="69"/>
      <c r="G160" s="111" t="s">
        <v>51</v>
      </c>
      <c r="H160" s="66"/>
      <c r="I160" s="66"/>
      <c r="J160" s="66"/>
      <c r="K160" s="66"/>
      <c r="L160" s="66"/>
      <c r="M160" s="66"/>
      <c r="N160" s="110"/>
      <c r="O160" s="55" t="str">
        <f>IF(OR(O158="",O159=""),"",O158+O159)</f>
        <v/>
      </c>
      <c r="P160" s="154" t="str">
        <f>O160</f>
        <v/>
      </c>
      <c r="Q160" s="55" t="str">
        <f>IF(OR(Q158="",Q159=""),"",Q158+Q159)</f>
        <v/>
      </c>
      <c r="R160" s="154" t="str">
        <f>Q160</f>
        <v/>
      </c>
      <c r="S160" s="3"/>
      <c r="U160" s="71"/>
    </row>
    <row r="161" spans="1:21" x14ac:dyDescent="0.3">
      <c r="A161" s="1"/>
      <c r="B161" s="3"/>
      <c r="C161" s="194"/>
      <c r="D161" s="203"/>
      <c r="E161" s="69"/>
      <c r="F161" s="69"/>
      <c r="G161" s="111"/>
      <c r="H161" s="66"/>
      <c r="I161" s="66"/>
      <c r="J161" s="66"/>
      <c r="K161" s="66"/>
      <c r="L161" s="66"/>
      <c r="M161" s="66"/>
      <c r="N161" s="33"/>
      <c r="O161" s="131"/>
      <c r="P161" s="33"/>
      <c r="Q161" s="131"/>
      <c r="R161" s="110"/>
      <c r="S161" s="3"/>
      <c r="U161" s="71"/>
    </row>
    <row r="162" spans="1:21" ht="45" x14ac:dyDescent="0.3">
      <c r="A162" s="1"/>
      <c r="B162" s="3"/>
      <c r="C162" s="194"/>
      <c r="D162" s="203"/>
      <c r="E162" s="3"/>
      <c r="F162" s="69"/>
      <c r="G162" s="3"/>
      <c r="H162" s="124"/>
      <c r="I162" s="201" t="s">
        <v>59</v>
      </c>
      <c r="J162" s="174" t="s">
        <v>32</v>
      </c>
      <c r="K162" s="174"/>
      <c r="L162" s="174"/>
      <c r="M162" s="174"/>
      <c r="N162" s="174"/>
      <c r="O162" s="53"/>
      <c r="P162" s="60" t="s">
        <v>29</v>
      </c>
      <c r="Q162" s="61"/>
      <c r="R162" s="60" t="s">
        <v>29</v>
      </c>
      <c r="S162" s="3"/>
      <c r="U162" s="71"/>
    </row>
    <row r="163" spans="1:21" ht="30" x14ac:dyDescent="0.3">
      <c r="A163" s="1"/>
      <c r="B163" s="3"/>
      <c r="C163" s="194"/>
      <c r="D163" s="95"/>
      <c r="E163" s="35"/>
      <c r="F163" s="139"/>
      <c r="G163" s="35"/>
      <c r="H163" s="94"/>
      <c r="I163" s="202"/>
      <c r="J163" s="62" t="s">
        <v>56</v>
      </c>
      <c r="K163" s="64" t="s">
        <v>40</v>
      </c>
      <c r="L163" s="62" t="s">
        <v>66</v>
      </c>
      <c r="M163" s="133" t="s">
        <v>64</v>
      </c>
      <c r="N163" s="62" t="s">
        <v>26</v>
      </c>
      <c r="O163" s="63" t="s">
        <v>28</v>
      </c>
      <c r="P163" s="64" t="s">
        <v>25</v>
      </c>
      <c r="Q163" s="65" t="s">
        <v>18</v>
      </c>
      <c r="R163" s="64" t="s">
        <v>18</v>
      </c>
      <c r="S163" s="3"/>
      <c r="U163" s="71"/>
    </row>
    <row r="164" spans="1:21" x14ac:dyDescent="0.3">
      <c r="A164" s="1"/>
      <c r="B164" s="3"/>
      <c r="C164" s="194"/>
      <c r="D164" s="203"/>
      <c r="E164" s="35"/>
      <c r="F164" s="107"/>
      <c r="G164" s="35"/>
      <c r="H164" s="11"/>
      <c r="I164" s="70" t="s">
        <v>27</v>
      </c>
      <c r="J164" s="138"/>
      <c r="K164" s="151" t="str">
        <f>$L$17</f>
        <v/>
      </c>
      <c r="L164" s="48">
        <v>100</v>
      </c>
      <c r="M164" s="48"/>
      <c r="N164" s="48"/>
      <c r="O164" s="50" t="str">
        <f>IF(OR(ISBLANK(L164),ISBLANK(N164),ISBLANK(K164),ISBLANK(J164),ISBLANK(M164),K164=""),"",(K164*L164*(N164/M164)*(100/J164)))</f>
        <v/>
      </c>
      <c r="P164" s="41" t="str">
        <f>O164</f>
        <v/>
      </c>
      <c r="Q164" s="50" t="str">
        <f>IF(OR(P164=""),"",P164/1000)</f>
        <v/>
      </c>
      <c r="R164" s="41" t="str">
        <f>Q164</f>
        <v/>
      </c>
      <c r="S164" s="3"/>
      <c r="U164" s="71"/>
    </row>
    <row r="165" spans="1:21" x14ac:dyDescent="0.3">
      <c r="A165" s="1"/>
      <c r="B165" s="3"/>
      <c r="C165" s="194"/>
      <c r="D165" s="203"/>
      <c r="E165" s="35"/>
      <c r="F165" s="69"/>
      <c r="G165" s="35"/>
      <c r="H165" s="11"/>
      <c r="I165" s="35"/>
      <c r="J165" s="69"/>
      <c r="K165" s="47"/>
      <c r="L165" s="12"/>
      <c r="M165" s="47"/>
      <c r="N165" s="47"/>
      <c r="O165" s="123"/>
      <c r="P165" s="33"/>
      <c r="Q165" s="123"/>
      <c r="R165" s="110"/>
      <c r="S165" s="3"/>
      <c r="U165" s="71"/>
    </row>
    <row r="166" spans="1:21" ht="45" x14ac:dyDescent="0.3">
      <c r="A166" s="1"/>
      <c r="B166" s="3"/>
      <c r="C166" s="194"/>
      <c r="D166" s="203"/>
      <c r="E166" s="69"/>
      <c r="F166" s="35"/>
      <c r="G166" s="35"/>
      <c r="H166" s="35"/>
      <c r="I166" s="35"/>
      <c r="J166" s="66"/>
      <c r="K166" s="66"/>
      <c r="L166" s="66"/>
      <c r="M166" s="3"/>
      <c r="N166" s="175" t="s">
        <v>57</v>
      </c>
      <c r="O166" s="69"/>
      <c r="P166" s="60" t="s">
        <v>29</v>
      </c>
      <c r="Q166" s="61"/>
      <c r="R166" s="60" t="s">
        <v>29</v>
      </c>
      <c r="S166" s="3"/>
      <c r="U166" s="71"/>
    </row>
    <row r="167" spans="1:21" x14ac:dyDescent="0.3">
      <c r="A167" s="1"/>
      <c r="B167" s="3"/>
      <c r="C167" s="194"/>
      <c r="D167" s="203"/>
      <c r="E167" s="35"/>
      <c r="F167" s="35"/>
      <c r="G167" s="35"/>
      <c r="H167" s="35"/>
      <c r="I167" s="35"/>
      <c r="J167" s="35"/>
      <c r="K167" s="66"/>
      <c r="L167" s="66"/>
      <c r="M167" s="3"/>
      <c r="N167" s="176"/>
      <c r="O167" s="127" t="s">
        <v>28</v>
      </c>
      <c r="P167" s="64" t="s">
        <v>25</v>
      </c>
      <c r="Q167" s="65" t="s">
        <v>18</v>
      </c>
      <c r="R167" s="64" t="s">
        <v>18</v>
      </c>
      <c r="S167" s="3"/>
      <c r="U167" s="71"/>
    </row>
    <row r="168" spans="1:21" x14ac:dyDescent="0.3">
      <c r="A168" s="1"/>
      <c r="B168" s="3"/>
      <c r="C168" s="194"/>
      <c r="D168" s="203"/>
      <c r="E168" s="35"/>
      <c r="F168" s="35"/>
      <c r="G168" s="35"/>
      <c r="H168" s="35"/>
      <c r="I168" s="35"/>
      <c r="J168" s="35"/>
      <c r="K168" s="66"/>
      <c r="L168" s="66"/>
      <c r="M168" s="3"/>
      <c r="N168" s="70" t="s">
        <v>21</v>
      </c>
      <c r="O168" s="50" t="str">
        <f>IF(OR(P158=""),"",(P158))</f>
        <v/>
      </c>
      <c r="P168" s="153" t="str">
        <f>O168</f>
        <v/>
      </c>
      <c r="Q168" s="50" t="str">
        <f>IF(OR(P168=""),"",P168/1000)</f>
        <v/>
      </c>
      <c r="R168" s="41" t="str">
        <f>Q168</f>
        <v/>
      </c>
      <c r="S168" s="3"/>
      <c r="U168" s="71"/>
    </row>
    <row r="169" spans="1:21" x14ac:dyDescent="0.3">
      <c r="A169" s="1"/>
      <c r="B169" s="3"/>
      <c r="C169" s="194"/>
      <c r="D169" s="203"/>
      <c r="E169" s="35"/>
      <c r="F169" s="35"/>
      <c r="G169" s="35"/>
      <c r="H169" s="35"/>
      <c r="I169" s="35"/>
      <c r="J169" s="35"/>
      <c r="K169" s="66"/>
      <c r="L169" s="66"/>
      <c r="M169" s="3"/>
      <c r="N169" s="70" t="s">
        <v>22</v>
      </c>
      <c r="O169" s="50" t="str">
        <f>IF(OR(P159=""),"",(P159))</f>
        <v/>
      </c>
      <c r="P169" s="153" t="str">
        <f>O169</f>
        <v/>
      </c>
      <c r="Q169" s="50" t="str">
        <f>IF(OR(P169=""),"",P169/1000)</f>
        <v/>
      </c>
      <c r="R169" s="41" t="str">
        <f>Q169</f>
        <v/>
      </c>
      <c r="S169" s="3"/>
      <c r="U169" s="71"/>
    </row>
    <row r="170" spans="1:21" x14ac:dyDescent="0.3">
      <c r="A170" s="1"/>
      <c r="B170" s="3"/>
      <c r="C170" s="194"/>
      <c r="D170" s="203"/>
      <c r="E170" s="3"/>
      <c r="F170" s="3"/>
      <c r="G170" s="3"/>
      <c r="H170" s="3"/>
      <c r="I170" s="3"/>
      <c r="J170" s="3"/>
      <c r="K170" s="3"/>
      <c r="L170" s="3"/>
      <c r="M170" s="3"/>
      <c r="N170" s="134" t="s">
        <v>27</v>
      </c>
      <c r="O170" s="50" t="str">
        <f>IF(OR(P164=""),"",(P164))</f>
        <v/>
      </c>
      <c r="P170" s="41" t="str">
        <f>O170</f>
        <v/>
      </c>
      <c r="Q170" s="50" t="str">
        <f>IF(OR(P170=""),"",P170/1000)</f>
        <v/>
      </c>
      <c r="R170" s="41" t="str">
        <f>Q170</f>
        <v/>
      </c>
      <c r="S170" s="3"/>
      <c r="U170" s="71"/>
    </row>
    <row r="171" spans="1:21" x14ac:dyDescent="0.3">
      <c r="A171" s="1"/>
      <c r="B171" s="3"/>
      <c r="C171" s="195"/>
      <c r="D171" s="204"/>
      <c r="E171" s="130"/>
      <c r="F171" s="130"/>
      <c r="G171" s="130"/>
      <c r="H171" s="130"/>
      <c r="I171" s="130"/>
      <c r="J171" s="130"/>
      <c r="K171" s="130"/>
      <c r="L171" s="130"/>
      <c r="M171" s="130"/>
      <c r="N171" s="134" t="s">
        <v>31</v>
      </c>
      <c r="O171" s="50" t="str">
        <f>IF(OR(P168="",P169="",P170=""),"",(P168+P169+P170))</f>
        <v/>
      </c>
      <c r="P171" s="41" t="str">
        <f>O171</f>
        <v/>
      </c>
      <c r="Q171" s="50" t="str">
        <f>IF(OR(P171=""),"",P171/1000)</f>
        <v/>
      </c>
      <c r="R171" s="41" t="str">
        <f>Q171</f>
        <v/>
      </c>
      <c r="S171" s="3"/>
      <c r="U171" s="71"/>
    </row>
    <row r="172" spans="1:21" x14ac:dyDescent="0.3">
      <c r="A172" s="1"/>
      <c r="B172" s="3"/>
      <c r="C172" s="78"/>
      <c r="D172" s="69"/>
      <c r="E172" s="79"/>
      <c r="F172" s="33"/>
      <c r="G172" s="66"/>
      <c r="H172" s="33"/>
      <c r="I172" s="33"/>
      <c r="J172" s="3"/>
      <c r="K172" s="3"/>
      <c r="L172" s="3"/>
      <c r="M172" s="3"/>
      <c r="N172" s="3"/>
      <c r="O172" s="3"/>
      <c r="P172" s="33"/>
      <c r="Q172" s="33"/>
      <c r="R172" s="33"/>
      <c r="S172" s="3"/>
      <c r="U172" s="71"/>
    </row>
    <row r="173" spans="1:21" ht="45" x14ac:dyDescent="0.3">
      <c r="A173" s="1"/>
      <c r="B173" s="3"/>
      <c r="C173" s="193">
        <v>10</v>
      </c>
      <c r="D173" s="175" t="s">
        <v>0</v>
      </c>
      <c r="E173" s="191" t="s">
        <v>60</v>
      </c>
      <c r="F173" s="57"/>
      <c r="G173" s="177" t="s">
        <v>14</v>
      </c>
      <c r="H173" s="177"/>
      <c r="I173" s="177"/>
      <c r="J173" s="198" t="s">
        <v>15</v>
      </c>
      <c r="K173" s="200"/>
      <c r="L173" s="58" t="s">
        <v>16</v>
      </c>
      <c r="M173" s="58" t="s">
        <v>17</v>
      </c>
      <c r="N173" s="60" t="s">
        <v>41</v>
      </c>
      <c r="O173" s="59"/>
      <c r="P173" s="60" t="s">
        <v>29</v>
      </c>
      <c r="Q173" s="61"/>
      <c r="R173" s="60" t="s">
        <v>29</v>
      </c>
      <c r="S173" s="3"/>
      <c r="U173" s="71"/>
    </row>
    <row r="174" spans="1:21" ht="16.5" x14ac:dyDescent="0.3">
      <c r="A174" s="1"/>
      <c r="B174" s="3"/>
      <c r="C174" s="194"/>
      <c r="D174" s="176"/>
      <c r="E174" s="192"/>
      <c r="F174" s="112"/>
      <c r="G174" s="109" t="s">
        <v>35</v>
      </c>
      <c r="H174" s="35"/>
      <c r="I174" s="109" t="s">
        <v>36</v>
      </c>
      <c r="J174" s="109" t="s">
        <v>47</v>
      </c>
      <c r="K174" s="109" t="s">
        <v>48</v>
      </c>
      <c r="L174" s="109" t="s">
        <v>49</v>
      </c>
      <c r="M174" s="109" t="s">
        <v>50</v>
      </c>
      <c r="N174" s="113" t="s">
        <v>42</v>
      </c>
      <c r="O174" s="114" t="s">
        <v>28</v>
      </c>
      <c r="P174" s="113" t="s">
        <v>25</v>
      </c>
      <c r="Q174" s="115" t="s">
        <v>18</v>
      </c>
      <c r="R174" s="113" t="s">
        <v>18</v>
      </c>
      <c r="S174" s="3"/>
      <c r="U174" s="71"/>
    </row>
    <row r="175" spans="1:21" x14ac:dyDescent="0.3">
      <c r="A175" s="1"/>
      <c r="B175" s="3"/>
      <c r="C175" s="194"/>
      <c r="D175" s="205"/>
      <c r="E175" s="119" t="s">
        <v>21</v>
      </c>
      <c r="F175" s="119"/>
      <c r="G175" s="135"/>
      <c r="H175" s="104"/>
      <c r="I175" s="136"/>
      <c r="J175" s="43"/>
      <c r="K175" s="43"/>
      <c r="L175" s="44"/>
      <c r="M175" s="44"/>
      <c r="N175" s="125" t="str">
        <f>$M$9</f>
        <v/>
      </c>
      <c r="O175" s="42" t="str">
        <f>IF(OR(ISBLANK(G175),ISBLANK(I175),ISBLANK(J175),ISBLANK(K175),ISBLANK(L175),ISBLANK(M175),ISBLANK(N175),N175=""),"",((((J175+K175)/2)-L175-M175-N175)/((G175+I175)/2)*100))</f>
        <v/>
      </c>
      <c r="P175" s="125" t="str">
        <f>O175</f>
        <v/>
      </c>
      <c r="Q175" s="42" t="str">
        <f>IF(OR(P175=""),"",P175/1000)</f>
        <v/>
      </c>
      <c r="R175" s="125" t="str">
        <f>Q175</f>
        <v/>
      </c>
      <c r="S175" s="3"/>
      <c r="U175" s="71"/>
    </row>
    <row r="176" spans="1:21" x14ac:dyDescent="0.3">
      <c r="A176" s="1"/>
      <c r="B176" s="3"/>
      <c r="C176" s="194"/>
      <c r="D176" s="203"/>
      <c r="E176" s="103" t="s">
        <v>22</v>
      </c>
      <c r="F176" s="50" t="str">
        <f>IF(OR(ISBLANK(G175),G175=""),"",(G175))</f>
        <v/>
      </c>
      <c r="G176" s="105" t="str">
        <f>F176</f>
        <v/>
      </c>
      <c r="H176" s="137" t="str">
        <f>IF(OR(ISBLANK(I175),I175=""),"",(I175))</f>
        <v/>
      </c>
      <c r="I176" s="105" t="str">
        <f>H176</f>
        <v/>
      </c>
      <c r="J176" s="117"/>
      <c r="K176" s="116"/>
      <c r="L176" s="116"/>
      <c r="M176" s="116"/>
      <c r="N176" s="118" t="str">
        <f>$M$10</f>
        <v/>
      </c>
      <c r="O176" s="52" t="str">
        <f>IF(OR(ISBLANK(G176),ISBLANK(I176),ISBLANK(J176),ISBLANK(K176),ISBLANK(L176),ISBLANK(M176),ISBLANK(N176),G176="",N176=""),"",((((J176+K176)/2)-L176-M176-N176)/((G176+I176)/2)*100))</f>
        <v/>
      </c>
      <c r="P176" s="154" t="str">
        <f>O176</f>
        <v/>
      </c>
      <c r="Q176" s="52" t="str">
        <f>IF(OR(P176=""),"",P176/1000)</f>
        <v/>
      </c>
      <c r="R176" s="154" t="str">
        <f>Q176</f>
        <v/>
      </c>
      <c r="S176" s="3"/>
      <c r="U176" s="71"/>
    </row>
    <row r="177" spans="1:21" x14ac:dyDescent="0.3">
      <c r="A177" s="1"/>
      <c r="B177" s="3"/>
      <c r="C177" s="194"/>
      <c r="D177" s="203"/>
      <c r="E177" s="103" t="s">
        <v>30</v>
      </c>
      <c r="F177" s="69"/>
      <c r="G177" s="111" t="s">
        <v>51</v>
      </c>
      <c r="H177" s="66"/>
      <c r="I177" s="66"/>
      <c r="J177" s="66"/>
      <c r="K177" s="66"/>
      <c r="L177" s="66"/>
      <c r="M177" s="66"/>
      <c r="N177" s="110"/>
      <c r="O177" s="55" t="str">
        <f>IF(OR(O175="",O176=""),"",O175+O176)</f>
        <v/>
      </c>
      <c r="P177" s="154" t="str">
        <f>O177</f>
        <v/>
      </c>
      <c r="Q177" s="55" t="str">
        <f>IF(OR(Q175="",Q176=""),"",Q175+Q176)</f>
        <v/>
      </c>
      <c r="R177" s="154" t="str">
        <f>Q177</f>
        <v/>
      </c>
      <c r="S177" s="3"/>
      <c r="U177" s="71"/>
    </row>
    <row r="178" spans="1:21" x14ac:dyDescent="0.3">
      <c r="A178" s="1"/>
      <c r="B178" s="3"/>
      <c r="C178" s="194"/>
      <c r="D178" s="203"/>
      <c r="E178" s="69"/>
      <c r="F178" s="69"/>
      <c r="G178" s="111"/>
      <c r="H178" s="66"/>
      <c r="I178" s="66"/>
      <c r="J178" s="66"/>
      <c r="K178" s="66"/>
      <c r="L178" s="66"/>
      <c r="M178" s="66"/>
      <c r="N178" s="33"/>
      <c r="O178" s="131"/>
      <c r="P178" s="33"/>
      <c r="Q178" s="131"/>
      <c r="R178" s="110"/>
      <c r="S178" s="3"/>
      <c r="U178" s="71"/>
    </row>
    <row r="179" spans="1:21" ht="45" x14ac:dyDescent="0.3">
      <c r="A179" s="1"/>
      <c r="B179" s="3"/>
      <c r="C179" s="194"/>
      <c r="D179" s="203"/>
      <c r="E179" s="3"/>
      <c r="F179" s="69"/>
      <c r="G179" s="3"/>
      <c r="H179" s="124"/>
      <c r="I179" s="201" t="s">
        <v>59</v>
      </c>
      <c r="J179" s="174" t="s">
        <v>32</v>
      </c>
      <c r="K179" s="174"/>
      <c r="L179" s="174"/>
      <c r="M179" s="174"/>
      <c r="N179" s="174"/>
      <c r="O179" s="53"/>
      <c r="P179" s="60" t="s">
        <v>29</v>
      </c>
      <c r="Q179" s="61"/>
      <c r="R179" s="60" t="s">
        <v>29</v>
      </c>
      <c r="S179" s="3"/>
      <c r="U179" s="71"/>
    </row>
    <row r="180" spans="1:21" ht="30" x14ac:dyDescent="0.3">
      <c r="A180" s="1"/>
      <c r="B180" s="3"/>
      <c r="C180" s="194"/>
      <c r="D180" s="95"/>
      <c r="E180" s="35"/>
      <c r="F180" s="139"/>
      <c r="G180" s="35"/>
      <c r="H180" s="94"/>
      <c r="I180" s="202"/>
      <c r="J180" s="62" t="s">
        <v>56</v>
      </c>
      <c r="K180" s="64" t="s">
        <v>40</v>
      </c>
      <c r="L180" s="62" t="s">
        <v>66</v>
      </c>
      <c r="M180" s="133" t="s">
        <v>64</v>
      </c>
      <c r="N180" s="62" t="s">
        <v>26</v>
      </c>
      <c r="O180" s="63" t="s">
        <v>28</v>
      </c>
      <c r="P180" s="64" t="s">
        <v>25</v>
      </c>
      <c r="Q180" s="65" t="s">
        <v>18</v>
      </c>
      <c r="R180" s="64" t="s">
        <v>18</v>
      </c>
      <c r="S180" s="3"/>
      <c r="U180" s="71"/>
    </row>
    <row r="181" spans="1:21" x14ac:dyDescent="0.3">
      <c r="A181" s="1"/>
      <c r="B181" s="3"/>
      <c r="C181" s="194"/>
      <c r="D181" s="203"/>
      <c r="E181" s="35"/>
      <c r="F181" s="107"/>
      <c r="G181" s="35"/>
      <c r="H181" s="11"/>
      <c r="I181" s="70" t="s">
        <v>27</v>
      </c>
      <c r="J181" s="138"/>
      <c r="K181" s="151" t="str">
        <f>$L$17</f>
        <v/>
      </c>
      <c r="L181" s="48">
        <v>100</v>
      </c>
      <c r="M181" s="48"/>
      <c r="N181" s="48"/>
      <c r="O181" s="50" t="str">
        <f>IF(OR(ISBLANK(L181),ISBLANK(N181),ISBLANK(K181),ISBLANK(J181),ISBLANK(M181),K181=""),"",(K181*L181*(N181/M181)*(100/J181)))</f>
        <v/>
      </c>
      <c r="P181" s="41" t="str">
        <f>O181</f>
        <v/>
      </c>
      <c r="Q181" s="50" t="str">
        <f>IF(OR(P181=""),"",P181/1000)</f>
        <v/>
      </c>
      <c r="R181" s="41" t="str">
        <f>Q181</f>
        <v/>
      </c>
      <c r="S181" s="3"/>
      <c r="U181" s="71"/>
    </row>
    <row r="182" spans="1:21" x14ac:dyDescent="0.3">
      <c r="A182" s="1"/>
      <c r="B182" s="3"/>
      <c r="C182" s="194"/>
      <c r="D182" s="203"/>
      <c r="E182" s="35"/>
      <c r="F182" s="69"/>
      <c r="G182" s="35"/>
      <c r="H182" s="11"/>
      <c r="I182" s="35"/>
      <c r="J182" s="69"/>
      <c r="K182" s="47"/>
      <c r="L182" s="12"/>
      <c r="M182" s="47"/>
      <c r="N182" s="47"/>
      <c r="O182" s="123"/>
      <c r="P182" s="33"/>
      <c r="Q182" s="123"/>
      <c r="R182" s="110"/>
      <c r="S182" s="3"/>
      <c r="U182" s="71"/>
    </row>
    <row r="183" spans="1:21" ht="45" x14ac:dyDescent="0.3">
      <c r="A183" s="1"/>
      <c r="B183" s="3"/>
      <c r="C183" s="194"/>
      <c r="D183" s="203"/>
      <c r="E183" s="69"/>
      <c r="F183" s="35"/>
      <c r="G183" s="35"/>
      <c r="H183" s="35"/>
      <c r="I183" s="35"/>
      <c r="J183" s="66"/>
      <c r="K183" s="66"/>
      <c r="L183" s="66"/>
      <c r="M183" s="3"/>
      <c r="N183" s="175" t="s">
        <v>57</v>
      </c>
      <c r="O183" s="69"/>
      <c r="P183" s="60" t="s">
        <v>29</v>
      </c>
      <c r="Q183" s="61"/>
      <c r="R183" s="60" t="s">
        <v>29</v>
      </c>
      <c r="S183" s="3"/>
      <c r="U183" s="71"/>
    </row>
    <row r="184" spans="1:21" x14ac:dyDescent="0.3">
      <c r="A184" s="1"/>
      <c r="B184" s="3"/>
      <c r="C184" s="194"/>
      <c r="D184" s="203"/>
      <c r="E184" s="35"/>
      <c r="F184" s="35"/>
      <c r="G184" s="35"/>
      <c r="H184" s="35"/>
      <c r="I184" s="35"/>
      <c r="J184" s="35"/>
      <c r="K184" s="66"/>
      <c r="L184" s="66"/>
      <c r="M184" s="3"/>
      <c r="N184" s="176"/>
      <c r="O184" s="127" t="s">
        <v>28</v>
      </c>
      <c r="P184" s="64" t="s">
        <v>25</v>
      </c>
      <c r="Q184" s="65" t="s">
        <v>18</v>
      </c>
      <c r="R184" s="64" t="s">
        <v>18</v>
      </c>
      <c r="S184" s="3"/>
      <c r="U184" s="71"/>
    </row>
    <row r="185" spans="1:21" x14ac:dyDescent="0.3">
      <c r="A185" s="1"/>
      <c r="B185" s="3"/>
      <c r="C185" s="194"/>
      <c r="D185" s="203"/>
      <c r="E185" s="35"/>
      <c r="F185" s="35"/>
      <c r="G185" s="35"/>
      <c r="H185" s="35"/>
      <c r="I185" s="35"/>
      <c r="J185" s="35"/>
      <c r="K185" s="66"/>
      <c r="L185" s="66"/>
      <c r="M185" s="3"/>
      <c r="N185" s="70" t="s">
        <v>21</v>
      </c>
      <c r="O185" s="50" t="str">
        <f>IF(OR(P175=""),"",(P175))</f>
        <v/>
      </c>
      <c r="P185" s="153" t="str">
        <f>O185</f>
        <v/>
      </c>
      <c r="Q185" s="50" t="str">
        <f>IF(OR(P185=""),"",P185/1000)</f>
        <v/>
      </c>
      <c r="R185" s="41" t="str">
        <f>Q185</f>
        <v/>
      </c>
      <c r="S185" s="3"/>
      <c r="U185" s="71"/>
    </row>
    <row r="186" spans="1:21" x14ac:dyDescent="0.3">
      <c r="A186" s="1"/>
      <c r="B186" s="3"/>
      <c r="C186" s="194"/>
      <c r="D186" s="203"/>
      <c r="E186" s="35"/>
      <c r="F186" s="35"/>
      <c r="G186" s="35"/>
      <c r="H186" s="35"/>
      <c r="I186" s="35"/>
      <c r="J186" s="35"/>
      <c r="K186" s="66"/>
      <c r="L186" s="66"/>
      <c r="M186" s="3"/>
      <c r="N186" s="70" t="s">
        <v>22</v>
      </c>
      <c r="O186" s="50" t="str">
        <f>IF(OR(P176=""),"",(P176))</f>
        <v/>
      </c>
      <c r="P186" s="153" t="str">
        <f>O186</f>
        <v/>
      </c>
      <c r="Q186" s="50" t="str">
        <f>IF(OR(P186=""),"",P186/1000)</f>
        <v/>
      </c>
      <c r="R186" s="41" t="str">
        <f>Q186</f>
        <v/>
      </c>
      <c r="S186" s="3"/>
      <c r="U186" s="71"/>
    </row>
    <row r="187" spans="1:21" x14ac:dyDescent="0.3">
      <c r="A187" s="1"/>
      <c r="B187" s="3"/>
      <c r="C187" s="194"/>
      <c r="D187" s="203"/>
      <c r="E187" s="3"/>
      <c r="F187" s="3"/>
      <c r="G187" s="3"/>
      <c r="H187" s="3"/>
      <c r="I187" s="3"/>
      <c r="J187" s="3"/>
      <c r="K187" s="3"/>
      <c r="L187" s="3"/>
      <c r="M187" s="3"/>
      <c r="N187" s="134" t="s">
        <v>27</v>
      </c>
      <c r="O187" s="50" t="str">
        <f>IF(OR(P181=""),"",(P181))</f>
        <v/>
      </c>
      <c r="P187" s="41" t="str">
        <f>O187</f>
        <v/>
      </c>
      <c r="Q187" s="50" t="str">
        <f>IF(OR(P187=""),"",P187/1000)</f>
        <v/>
      </c>
      <c r="R187" s="41" t="str">
        <f>Q187</f>
        <v/>
      </c>
      <c r="S187" s="3"/>
      <c r="U187" s="71"/>
    </row>
    <row r="188" spans="1:21" x14ac:dyDescent="0.3">
      <c r="A188" s="1"/>
      <c r="B188" s="3"/>
      <c r="C188" s="195"/>
      <c r="D188" s="204"/>
      <c r="E188" s="130"/>
      <c r="F188" s="130"/>
      <c r="G188" s="130"/>
      <c r="H188" s="130"/>
      <c r="I188" s="130"/>
      <c r="J188" s="130"/>
      <c r="K188" s="130"/>
      <c r="L188" s="130"/>
      <c r="M188" s="130"/>
      <c r="N188" s="134" t="s">
        <v>31</v>
      </c>
      <c r="O188" s="50" t="str">
        <f>IF(OR(P185="",P186="",P187=""),"",(P185+P186+P187))</f>
        <v/>
      </c>
      <c r="P188" s="41" t="str">
        <f>O188</f>
        <v/>
      </c>
      <c r="Q188" s="50" t="str">
        <f>IF(OR(P188=""),"",P188/1000)</f>
        <v/>
      </c>
      <c r="R188" s="41" t="str">
        <f>Q188</f>
        <v/>
      </c>
      <c r="S188" s="3"/>
      <c r="U188" s="71"/>
    </row>
    <row r="189" spans="1:21" x14ac:dyDescent="0.3">
      <c r="A189" s="1"/>
      <c r="B189" s="3"/>
      <c r="C189" s="78"/>
      <c r="D189" s="69"/>
      <c r="E189" s="79"/>
      <c r="F189" s="33"/>
      <c r="G189" s="66"/>
      <c r="H189" s="33"/>
      <c r="I189" s="33"/>
      <c r="J189" s="3"/>
      <c r="K189" s="3"/>
      <c r="L189" s="3"/>
      <c r="M189" s="3"/>
      <c r="N189" s="3"/>
      <c r="O189" s="3"/>
      <c r="P189" s="33"/>
      <c r="Q189" s="33"/>
      <c r="R189" s="33"/>
      <c r="S189" s="3"/>
      <c r="U189" s="71"/>
    </row>
    <row r="190" spans="1:21" ht="45" x14ac:dyDescent="0.3">
      <c r="A190" s="1"/>
      <c r="B190" s="3"/>
      <c r="C190" s="193">
        <v>11</v>
      </c>
      <c r="D190" s="175" t="s">
        <v>0</v>
      </c>
      <c r="E190" s="191" t="s">
        <v>60</v>
      </c>
      <c r="F190" s="57"/>
      <c r="G190" s="177" t="s">
        <v>14</v>
      </c>
      <c r="H190" s="177"/>
      <c r="I190" s="177"/>
      <c r="J190" s="198" t="s">
        <v>15</v>
      </c>
      <c r="K190" s="200"/>
      <c r="L190" s="58" t="s">
        <v>16</v>
      </c>
      <c r="M190" s="58" t="s">
        <v>17</v>
      </c>
      <c r="N190" s="60" t="s">
        <v>41</v>
      </c>
      <c r="O190" s="59"/>
      <c r="P190" s="60" t="s">
        <v>29</v>
      </c>
      <c r="Q190" s="61"/>
      <c r="R190" s="60" t="s">
        <v>29</v>
      </c>
      <c r="S190" s="3"/>
      <c r="U190" s="71"/>
    </row>
    <row r="191" spans="1:21" ht="16.5" x14ac:dyDescent="0.3">
      <c r="A191" s="1"/>
      <c r="B191" s="3"/>
      <c r="C191" s="194"/>
      <c r="D191" s="176"/>
      <c r="E191" s="192"/>
      <c r="F191" s="112"/>
      <c r="G191" s="109" t="s">
        <v>35</v>
      </c>
      <c r="H191" s="35"/>
      <c r="I191" s="109" t="s">
        <v>36</v>
      </c>
      <c r="J191" s="109" t="s">
        <v>47</v>
      </c>
      <c r="K191" s="109" t="s">
        <v>48</v>
      </c>
      <c r="L191" s="109" t="s">
        <v>49</v>
      </c>
      <c r="M191" s="109" t="s">
        <v>50</v>
      </c>
      <c r="N191" s="113" t="s">
        <v>42</v>
      </c>
      <c r="O191" s="114" t="s">
        <v>28</v>
      </c>
      <c r="P191" s="113" t="s">
        <v>25</v>
      </c>
      <c r="Q191" s="115" t="s">
        <v>18</v>
      </c>
      <c r="R191" s="113" t="s">
        <v>18</v>
      </c>
      <c r="S191" s="3"/>
      <c r="U191" s="71"/>
    </row>
    <row r="192" spans="1:21" x14ac:dyDescent="0.3">
      <c r="A192" s="1"/>
      <c r="B192" s="3"/>
      <c r="C192" s="194"/>
      <c r="D192" s="205"/>
      <c r="E192" s="119" t="s">
        <v>21</v>
      </c>
      <c r="F192" s="119"/>
      <c r="G192" s="135"/>
      <c r="H192" s="104"/>
      <c r="I192" s="136"/>
      <c r="J192" s="43"/>
      <c r="K192" s="43"/>
      <c r="L192" s="44"/>
      <c r="M192" s="44"/>
      <c r="N192" s="125" t="str">
        <f>$M$9</f>
        <v/>
      </c>
      <c r="O192" s="42" t="str">
        <f>IF(OR(ISBLANK(G192),ISBLANK(I192),ISBLANK(J192),ISBLANK(K192),ISBLANK(L192),ISBLANK(M192),ISBLANK(N192),N192=""),"",((((J192+K192)/2)-L192-M192-N192)/((G192+I192)/2)*100))</f>
        <v/>
      </c>
      <c r="P192" s="125" t="str">
        <f>O192</f>
        <v/>
      </c>
      <c r="Q192" s="42" t="str">
        <f>IF(OR(P192=""),"",P192/1000)</f>
        <v/>
      </c>
      <c r="R192" s="125" t="str">
        <f>Q192</f>
        <v/>
      </c>
      <c r="S192" s="3"/>
      <c r="U192" s="71"/>
    </row>
    <row r="193" spans="1:21" x14ac:dyDescent="0.3">
      <c r="A193" s="1"/>
      <c r="B193" s="3"/>
      <c r="C193" s="194"/>
      <c r="D193" s="203"/>
      <c r="E193" s="103" t="s">
        <v>22</v>
      </c>
      <c r="F193" s="50" t="str">
        <f>IF(OR(ISBLANK(G192),G192=""),"",(G192))</f>
        <v/>
      </c>
      <c r="G193" s="105" t="str">
        <f>F193</f>
        <v/>
      </c>
      <c r="H193" s="137" t="str">
        <f>IF(OR(ISBLANK(I192),I192=""),"",(I192))</f>
        <v/>
      </c>
      <c r="I193" s="105" t="str">
        <f>H193</f>
        <v/>
      </c>
      <c r="J193" s="117"/>
      <c r="K193" s="116"/>
      <c r="L193" s="116"/>
      <c r="M193" s="116"/>
      <c r="N193" s="118" t="str">
        <f>$M$10</f>
        <v/>
      </c>
      <c r="O193" s="52" t="str">
        <f>IF(OR(ISBLANK(G193),ISBLANK(I193),ISBLANK(J193),ISBLANK(K193),ISBLANK(L193),ISBLANK(M193),ISBLANK(N193),G193="",N193=""),"",((((J193+K193)/2)-L193-M193-N193)/((G193+I193)/2)*100))</f>
        <v/>
      </c>
      <c r="P193" s="154" t="str">
        <f>O193</f>
        <v/>
      </c>
      <c r="Q193" s="52" t="str">
        <f>IF(OR(P193=""),"",P193/1000)</f>
        <v/>
      </c>
      <c r="R193" s="154" t="str">
        <f>Q193</f>
        <v/>
      </c>
      <c r="S193" s="3"/>
      <c r="U193" s="71"/>
    </row>
    <row r="194" spans="1:21" x14ac:dyDescent="0.3">
      <c r="A194" s="1"/>
      <c r="B194" s="3"/>
      <c r="C194" s="194"/>
      <c r="D194" s="203"/>
      <c r="E194" s="103" t="s">
        <v>30</v>
      </c>
      <c r="F194" s="69"/>
      <c r="G194" s="111" t="s">
        <v>51</v>
      </c>
      <c r="H194" s="66"/>
      <c r="I194" s="66"/>
      <c r="J194" s="66"/>
      <c r="K194" s="66"/>
      <c r="L194" s="66"/>
      <c r="M194" s="66"/>
      <c r="N194" s="110"/>
      <c r="O194" s="55" t="str">
        <f>IF(OR(O192="",O193=""),"",O192+O193)</f>
        <v/>
      </c>
      <c r="P194" s="154" t="str">
        <f>O194</f>
        <v/>
      </c>
      <c r="Q194" s="55" t="str">
        <f>IF(OR(Q192="",Q193=""),"",Q192+Q193)</f>
        <v/>
      </c>
      <c r="R194" s="154" t="str">
        <f>Q194</f>
        <v/>
      </c>
      <c r="S194" s="3"/>
      <c r="U194" s="71"/>
    </row>
    <row r="195" spans="1:21" x14ac:dyDescent="0.3">
      <c r="A195" s="1"/>
      <c r="B195" s="3"/>
      <c r="C195" s="194"/>
      <c r="D195" s="203"/>
      <c r="E195" s="69"/>
      <c r="F195" s="69"/>
      <c r="G195" s="111"/>
      <c r="H195" s="66"/>
      <c r="I195" s="66"/>
      <c r="J195" s="66"/>
      <c r="K195" s="66"/>
      <c r="L195" s="66"/>
      <c r="M195" s="66"/>
      <c r="N195" s="33"/>
      <c r="O195" s="131"/>
      <c r="P195" s="33"/>
      <c r="Q195" s="131"/>
      <c r="R195" s="110"/>
      <c r="S195" s="3"/>
      <c r="U195" s="71"/>
    </row>
    <row r="196" spans="1:21" ht="45" x14ac:dyDescent="0.3">
      <c r="A196" s="1"/>
      <c r="B196" s="3"/>
      <c r="C196" s="194"/>
      <c r="D196" s="203"/>
      <c r="E196" s="3"/>
      <c r="F196" s="69"/>
      <c r="G196" s="3"/>
      <c r="H196" s="124"/>
      <c r="I196" s="201" t="s">
        <v>59</v>
      </c>
      <c r="J196" s="174" t="s">
        <v>32</v>
      </c>
      <c r="K196" s="174"/>
      <c r="L196" s="174"/>
      <c r="M196" s="174"/>
      <c r="N196" s="174"/>
      <c r="O196" s="53"/>
      <c r="P196" s="60" t="s">
        <v>29</v>
      </c>
      <c r="Q196" s="61"/>
      <c r="R196" s="60" t="s">
        <v>29</v>
      </c>
      <c r="S196" s="3"/>
      <c r="U196" s="71"/>
    </row>
    <row r="197" spans="1:21" ht="30" x14ac:dyDescent="0.3">
      <c r="A197" s="1"/>
      <c r="B197" s="3"/>
      <c r="C197" s="194"/>
      <c r="D197" s="95"/>
      <c r="E197" s="35"/>
      <c r="F197" s="139"/>
      <c r="G197" s="35"/>
      <c r="H197" s="94"/>
      <c r="I197" s="202"/>
      <c r="J197" s="62" t="s">
        <v>56</v>
      </c>
      <c r="K197" s="64" t="s">
        <v>40</v>
      </c>
      <c r="L197" s="62" t="s">
        <v>66</v>
      </c>
      <c r="M197" s="133" t="s">
        <v>64</v>
      </c>
      <c r="N197" s="62" t="s">
        <v>26</v>
      </c>
      <c r="O197" s="63" t="s">
        <v>28</v>
      </c>
      <c r="P197" s="64" t="s">
        <v>25</v>
      </c>
      <c r="Q197" s="65" t="s">
        <v>18</v>
      </c>
      <c r="R197" s="64" t="s">
        <v>18</v>
      </c>
      <c r="S197" s="3"/>
      <c r="U197" s="71"/>
    </row>
    <row r="198" spans="1:21" x14ac:dyDescent="0.3">
      <c r="A198" s="1"/>
      <c r="B198" s="3"/>
      <c r="C198" s="194"/>
      <c r="D198" s="203"/>
      <c r="E198" s="35"/>
      <c r="F198" s="107"/>
      <c r="G198" s="35"/>
      <c r="H198" s="11"/>
      <c r="I198" s="70" t="s">
        <v>27</v>
      </c>
      <c r="J198" s="138"/>
      <c r="K198" s="151" t="str">
        <f>$L$17</f>
        <v/>
      </c>
      <c r="L198" s="48">
        <v>100</v>
      </c>
      <c r="M198" s="48"/>
      <c r="N198" s="48"/>
      <c r="O198" s="50" t="str">
        <f>IF(OR(ISBLANK(L198),ISBLANK(N198),ISBLANK(K198),ISBLANK(J198),ISBLANK(M198),K198=""),"",(K198*L198*(N198/M198)*(100/J198)))</f>
        <v/>
      </c>
      <c r="P198" s="41" t="str">
        <f>O198</f>
        <v/>
      </c>
      <c r="Q198" s="50" t="str">
        <f>IF(OR(P198=""),"",P198/1000)</f>
        <v/>
      </c>
      <c r="R198" s="41" t="str">
        <f>Q198</f>
        <v/>
      </c>
      <c r="S198" s="3"/>
      <c r="U198" s="71"/>
    </row>
    <row r="199" spans="1:21" x14ac:dyDescent="0.3">
      <c r="A199" s="1"/>
      <c r="B199" s="3"/>
      <c r="C199" s="194"/>
      <c r="D199" s="203"/>
      <c r="E199" s="35"/>
      <c r="F199" s="69"/>
      <c r="G199" s="35"/>
      <c r="H199" s="11"/>
      <c r="I199" s="35"/>
      <c r="J199" s="69"/>
      <c r="K199" s="47"/>
      <c r="L199" s="12"/>
      <c r="M199" s="47"/>
      <c r="N199" s="47"/>
      <c r="O199" s="123"/>
      <c r="P199" s="33"/>
      <c r="Q199" s="123"/>
      <c r="R199" s="110"/>
      <c r="S199" s="3"/>
      <c r="U199" s="71"/>
    </row>
    <row r="200" spans="1:21" ht="45" x14ac:dyDescent="0.3">
      <c r="A200" s="1"/>
      <c r="B200" s="3"/>
      <c r="C200" s="194"/>
      <c r="D200" s="203"/>
      <c r="E200" s="69"/>
      <c r="F200" s="35"/>
      <c r="G200" s="35"/>
      <c r="H200" s="35"/>
      <c r="I200" s="35"/>
      <c r="J200" s="66"/>
      <c r="K200" s="66"/>
      <c r="L200" s="66"/>
      <c r="M200" s="3"/>
      <c r="N200" s="175" t="s">
        <v>57</v>
      </c>
      <c r="O200" s="69"/>
      <c r="P200" s="60" t="s">
        <v>29</v>
      </c>
      <c r="Q200" s="61"/>
      <c r="R200" s="60" t="s">
        <v>29</v>
      </c>
      <c r="S200" s="3"/>
      <c r="U200" s="71"/>
    </row>
    <row r="201" spans="1:21" x14ac:dyDescent="0.3">
      <c r="A201" s="1"/>
      <c r="B201" s="3"/>
      <c r="C201" s="194"/>
      <c r="D201" s="203"/>
      <c r="E201" s="35"/>
      <c r="F201" s="35"/>
      <c r="G201" s="35"/>
      <c r="H201" s="35"/>
      <c r="I201" s="35"/>
      <c r="J201" s="35"/>
      <c r="K201" s="66"/>
      <c r="L201" s="66"/>
      <c r="M201" s="3"/>
      <c r="N201" s="176"/>
      <c r="O201" s="127" t="s">
        <v>28</v>
      </c>
      <c r="P201" s="64" t="s">
        <v>25</v>
      </c>
      <c r="Q201" s="65" t="s">
        <v>18</v>
      </c>
      <c r="R201" s="64" t="s">
        <v>18</v>
      </c>
      <c r="S201" s="3"/>
      <c r="U201" s="71"/>
    </row>
    <row r="202" spans="1:21" x14ac:dyDescent="0.3">
      <c r="A202" s="1"/>
      <c r="B202" s="3"/>
      <c r="C202" s="194"/>
      <c r="D202" s="203"/>
      <c r="E202" s="35"/>
      <c r="F202" s="35"/>
      <c r="G202" s="35"/>
      <c r="H202" s="35"/>
      <c r="I202" s="35"/>
      <c r="J202" s="35"/>
      <c r="K202" s="66"/>
      <c r="L202" s="66"/>
      <c r="M202" s="3"/>
      <c r="N202" s="70" t="s">
        <v>21</v>
      </c>
      <c r="O202" s="50" t="str">
        <f>IF(OR(P192=""),"",(P192))</f>
        <v/>
      </c>
      <c r="P202" s="153" t="str">
        <f>O202</f>
        <v/>
      </c>
      <c r="Q202" s="50" t="str">
        <f>IF(OR(P202=""),"",P202/1000)</f>
        <v/>
      </c>
      <c r="R202" s="41" t="str">
        <f>Q202</f>
        <v/>
      </c>
      <c r="S202" s="3"/>
      <c r="U202" s="71"/>
    </row>
    <row r="203" spans="1:21" x14ac:dyDescent="0.3">
      <c r="A203" s="1"/>
      <c r="B203" s="3"/>
      <c r="C203" s="194"/>
      <c r="D203" s="203"/>
      <c r="E203" s="35"/>
      <c r="F203" s="35"/>
      <c r="G203" s="35"/>
      <c r="H203" s="35"/>
      <c r="I203" s="35"/>
      <c r="J203" s="35"/>
      <c r="K203" s="66"/>
      <c r="L203" s="66"/>
      <c r="M203" s="3"/>
      <c r="N203" s="70" t="s">
        <v>22</v>
      </c>
      <c r="O203" s="50" t="str">
        <f>IF(OR(P193=""),"",(P193))</f>
        <v/>
      </c>
      <c r="P203" s="153" t="str">
        <f>O203</f>
        <v/>
      </c>
      <c r="Q203" s="50" t="str">
        <f>IF(OR(P203=""),"",P203/1000)</f>
        <v/>
      </c>
      <c r="R203" s="41" t="str">
        <f>Q203</f>
        <v/>
      </c>
      <c r="S203" s="3"/>
      <c r="U203" s="71"/>
    </row>
    <row r="204" spans="1:21" x14ac:dyDescent="0.3">
      <c r="A204" s="1"/>
      <c r="B204" s="3"/>
      <c r="C204" s="194"/>
      <c r="D204" s="203"/>
      <c r="E204" s="3"/>
      <c r="F204" s="3"/>
      <c r="G204" s="3"/>
      <c r="H204" s="3"/>
      <c r="I204" s="3"/>
      <c r="J204" s="3"/>
      <c r="K204" s="3"/>
      <c r="L204" s="3"/>
      <c r="M204" s="3"/>
      <c r="N204" s="134" t="s">
        <v>27</v>
      </c>
      <c r="O204" s="50" t="str">
        <f>IF(OR(P198=""),"",(P198))</f>
        <v/>
      </c>
      <c r="P204" s="41" t="str">
        <f>O204</f>
        <v/>
      </c>
      <c r="Q204" s="50" t="str">
        <f>IF(OR(P204=""),"",P204/1000)</f>
        <v/>
      </c>
      <c r="R204" s="41" t="str">
        <f>Q204</f>
        <v/>
      </c>
      <c r="S204" s="3"/>
      <c r="U204" s="71"/>
    </row>
    <row r="205" spans="1:21" x14ac:dyDescent="0.3">
      <c r="A205" s="1"/>
      <c r="B205" s="3"/>
      <c r="C205" s="195"/>
      <c r="D205" s="204"/>
      <c r="E205" s="130"/>
      <c r="F205" s="130"/>
      <c r="G205" s="130"/>
      <c r="H205" s="130"/>
      <c r="I205" s="130"/>
      <c r="J205" s="130"/>
      <c r="K205" s="130"/>
      <c r="L205" s="130"/>
      <c r="M205" s="130"/>
      <c r="N205" s="134" t="s">
        <v>31</v>
      </c>
      <c r="O205" s="50" t="str">
        <f>IF(OR(P202="",P203="",P204=""),"",(P202+P203+P204))</f>
        <v/>
      </c>
      <c r="P205" s="41" t="str">
        <f>O205</f>
        <v/>
      </c>
      <c r="Q205" s="50" t="str">
        <f>IF(OR(P205=""),"",P205/1000)</f>
        <v/>
      </c>
      <c r="R205" s="41" t="str">
        <f>Q205</f>
        <v/>
      </c>
      <c r="S205" s="3"/>
      <c r="U205" s="71"/>
    </row>
    <row r="206" spans="1:21" x14ac:dyDescent="0.3">
      <c r="A206" s="1"/>
      <c r="B206" s="3"/>
      <c r="C206" s="78"/>
      <c r="D206" s="69"/>
      <c r="E206" s="79"/>
      <c r="F206" s="33"/>
      <c r="G206" s="66"/>
      <c r="H206" s="33"/>
      <c r="I206" s="33"/>
      <c r="J206" s="3"/>
      <c r="K206" s="3"/>
      <c r="L206" s="3"/>
      <c r="M206" s="3"/>
      <c r="N206" s="3"/>
      <c r="O206" s="3"/>
      <c r="P206" s="33"/>
      <c r="Q206" s="33"/>
      <c r="R206" s="33"/>
      <c r="S206" s="3"/>
      <c r="U206" s="71"/>
    </row>
    <row r="207" spans="1:21" ht="45" x14ac:dyDescent="0.3">
      <c r="A207" s="1"/>
      <c r="B207" s="3"/>
      <c r="C207" s="193">
        <v>12</v>
      </c>
      <c r="D207" s="175" t="s">
        <v>0</v>
      </c>
      <c r="E207" s="191" t="s">
        <v>60</v>
      </c>
      <c r="F207" s="57"/>
      <c r="G207" s="177" t="s">
        <v>14</v>
      </c>
      <c r="H207" s="177"/>
      <c r="I207" s="177"/>
      <c r="J207" s="198" t="s">
        <v>15</v>
      </c>
      <c r="K207" s="200"/>
      <c r="L207" s="58" t="s">
        <v>16</v>
      </c>
      <c r="M207" s="58" t="s">
        <v>17</v>
      </c>
      <c r="N207" s="60" t="s">
        <v>41</v>
      </c>
      <c r="O207" s="59"/>
      <c r="P207" s="60" t="s">
        <v>29</v>
      </c>
      <c r="Q207" s="61"/>
      <c r="R207" s="60" t="s">
        <v>29</v>
      </c>
      <c r="S207" s="3"/>
      <c r="U207" s="71"/>
    </row>
    <row r="208" spans="1:21" ht="16.5" x14ac:dyDescent="0.3">
      <c r="A208" s="1"/>
      <c r="B208" s="3"/>
      <c r="C208" s="194"/>
      <c r="D208" s="176"/>
      <c r="E208" s="192"/>
      <c r="F208" s="112"/>
      <c r="G208" s="109" t="s">
        <v>35</v>
      </c>
      <c r="H208" s="35"/>
      <c r="I208" s="109" t="s">
        <v>36</v>
      </c>
      <c r="J208" s="109" t="s">
        <v>47</v>
      </c>
      <c r="K208" s="109" t="s">
        <v>48</v>
      </c>
      <c r="L208" s="109" t="s">
        <v>49</v>
      </c>
      <c r="M208" s="109" t="s">
        <v>50</v>
      </c>
      <c r="N208" s="113" t="s">
        <v>42</v>
      </c>
      <c r="O208" s="114" t="s">
        <v>28</v>
      </c>
      <c r="P208" s="113" t="s">
        <v>25</v>
      </c>
      <c r="Q208" s="115" t="s">
        <v>18</v>
      </c>
      <c r="R208" s="113" t="s">
        <v>18</v>
      </c>
      <c r="S208" s="3"/>
      <c r="U208" s="71"/>
    </row>
    <row r="209" spans="1:21" x14ac:dyDescent="0.3">
      <c r="A209" s="1"/>
      <c r="B209" s="3"/>
      <c r="C209" s="194"/>
      <c r="D209" s="205"/>
      <c r="E209" s="119" t="s">
        <v>21</v>
      </c>
      <c r="F209" s="119"/>
      <c r="G209" s="135"/>
      <c r="H209" s="104"/>
      <c r="I209" s="136"/>
      <c r="J209" s="43"/>
      <c r="K209" s="43"/>
      <c r="L209" s="44"/>
      <c r="M209" s="44"/>
      <c r="N209" s="125" t="str">
        <f>$M$9</f>
        <v/>
      </c>
      <c r="O209" s="42" t="str">
        <f>IF(OR(ISBLANK(G209),ISBLANK(I209),ISBLANK(J209),ISBLANK(K209),ISBLANK(L209),ISBLANK(M209),ISBLANK(N209),N209=""),"",((((J209+K209)/2)-L209-M209-N209)/((G209+I209)/2)*100))</f>
        <v/>
      </c>
      <c r="P209" s="125" t="str">
        <f>O209</f>
        <v/>
      </c>
      <c r="Q209" s="42" t="str">
        <f>IF(OR(P209=""),"",P209/1000)</f>
        <v/>
      </c>
      <c r="R209" s="125" t="str">
        <f>Q209</f>
        <v/>
      </c>
      <c r="S209" s="3"/>
      <c r="U209" s="71"/>
    </row>
    <row r="210" spans="1:21" x14ac:dyDescent="0.3">
      <c r="A210" s="1"/>
      <c r="B210" s="3"/>
      <c r="C210" s="194"/>
      <c r="D210" s="203"/>
      <c r="E210" s="103" t="s">
        <v>22</v>
      </c>
      <c r="F210" s="50" t="str">
        <f>IF(OR(ISBLANK(G209),G209=""),"",(G209))</f>
        <v/>
      </c>
      <c r="G210" s="105" t="str">
        <f>F210</f>
        <v/>
      </c>
      <c r="H210" s="137" t="str">
        <f>IF(OR(ISBLANK(I209),I209=""),"",(I209))</f>
        <v/>
      </c>
      <c r="I210" s="105" t="str">
        <f>H210</f>
        <v/>
      </c>
      <c r="J210" s="117"/>
      <c r="K210" s="116"/>
      <c r="L210" s="116"/>
      <c r="M210" s="116"/>
      <c r="N210" s="118" t="str">
        <f>$M$10</f>
        <v/>
      </c>
      <c r="O210" s="52" t="str">
        <f>IF(OR(ISBLANK(G210),ISBLANK(I210),ISBLANK(J210),ISBLANK(K210),ISBLANK(L210),ISBLANK(M210),ISBLANK(N210),G210="",N210=""),"",((((J210+K210)/2)-L210-M210-N210)/((G210+I210)/2)*100))</f>
        <v/>
      </c>
      <c r="P210" s="154" t="str">
        <f>O210</f>
        <v/>
      </c>
      <c r="Q210" s="52" t="str">
        <f>IF(OR(P210=""),"",P210/1000)</f>
        <v/>
      </c>
      <c r="R210" s="154" t="str">
        <f>Q210</f>
        <v/>
      </c>
      <c r="S210" s="3"/>
      <c r="U210" s="71"/>
    </row>
    <row r="211" spans="1:21" x14ac:dyDescent="0.3">
      <c r="A211" s="1"/>
      <c r="B211" s="3"/>
      <c r="C211" s="194"/>
      <c r="D211" s="203"/>
      <c r="E211" s="103" t="s">
        <v>30</v>
      </c>
      <c r="F211" s="69"/>
      <c r="G211" s="111" t="s">
        <v>51</v>
      </c>
      <c r="H211" s="66"/>
      <c r="I211" s="66"/>
      <c r="J211" s="66"/>
      <c r="K211" s="66"/>
      <c r="L211" s="66"/>
      <c r="M211" s="66"/>
      <c r="N211" s="110"/>
      <c r="O211" s="55" t="str">
        <f>IF(OR(O209="",O210=""),"",O209+O210)</f>
        <v/>
      </c>
      <c r="P211" s="154" t="str">
        <f>O211</f>
        <v/>
      </c>
      <c r="Q211" s="55" t="str">
        <f>IF(OR(Q209="",Q210=""),"",Q209+Q210)</f>
        <v/>
      </c>
      <c r="R211" s="154" t="str">
        <f>Q211</f>
        <v/>
      </c>
      <c r="S211" s="3"/>
      <c r="U211" s="71"/>
    </row>
    <row r="212" spans="1:21" x14ac:dyDescent="0.3">
      <c r="A212" s="1"/>
      <c r="B212" s="3"/>
      <c r="C212" s="194"/>
      <c r="D212" s="203"/>
      <c r="E212" s="69"/>
      <c r="F212" s="69"/>
      <c r="G212" s="111"/>
      <c r="H212" s="66"/>
      <c r="I212" s="66"/>
      <c r="J212" s="66"/>
      <c r="K212" s="66"/>
      <c r="L212" s="66"/>
      <c r="M212" s="66"/>
      <c r="N212" s="33"/>
      <c r="O212" s="131"/>
      <c r="P212" s="33"/>
      <c r="Q212" s="131"/>
      <c r="R212" s="110"/>
      <c r="S212" s="3"/>
      <c r="U212" s="71"/>
    </row>
    <row r="213" spans="1:21" ht="45" x14ac:dyDescent="0.3">
      <c r="A213" s="1"/>
      <c r="B213" s="3"/>
      <c r="C213" s="194"/>
      <c r="D213" s="203"/>
      <c r="E213" s="3"/>
      <c r="F213" s="69"/>
      <c r="G213" s="3"/>
      <c r="H213" s="124"/>
      <c r="I213" s="201" t="s">
        <v>59</v>
      </c>
      <c r="J213" s="174" t="s">
        <v>32</v>
      </c>
      <c r="K213" s="174"/>
      <c r="L213" s="174"/>
      <c r="M213" s="174"/>
      <c r="N213" s="174"/>
      <c r="O213" s="53"/>
      <c r="P213" s="60" t="s">
        <v>29</v>
      </c>
      <c r="Q213" s="61"/>
      <c r="R213" s="60" t="s">
        <v>29</v>
      </c>
      <c r="S213" s="3"/>
      <c r="U213" s="71"/>
    </row>
    <row r="214" spans="1:21" ht="30" x14ac:dyDescent="0.3">
      <c r="A214" s="1"/>
      <c r="B214" s="3"/>
      <c r="C214" s="194"/>
      <c r="D214" s="95"/>
      <c r="E214" s="35"/>
      <c r="F214" s="139"/>
      <c r="G214" s="35"/>
      <c r="H214" s="94"/>
      <c r="I214" s="202"/>
      <c r="J214" s="62" t="s">
        <v>56</v>
      </c>
      <c r="K214" s="64" t="s">
        <v>40</v>
      </c>
      <c r="L214" s="62" t="s">
        <v>66</v>
      </c>
      <c r="M214" s="133" t="s">
        <v>64</v>
      </c>
      <c r="N214" s="62" t="s">
        <v>26</v>
      </c>
      <c r="O214" s="63" t="s">
        <v>28</v>
      </c>
      <c r="P214" s="64" t="s">
        <v>25</v>
      </c>
      <c r="Q214" s="65" t="s">
        <v>18</v>
      </c>
      <c r="R214" s="64" t="s">
        <v>18</v>
      </c>
      <c r="S214" s="3"/>
      <c r="U214" s="71"/>
    </row>
    <row r="215" spans="1:21" x14ac:dyDescent="0.3">
      <c r="A215" s="1"/>
      <c r="B215" s="3"/>
      <c r="C215" s="194"/>
      <c r="D215" s="203"/>
      <c r="E215" s="35"/>
      <c r="F215" s="107"/>
      <c r="G215" s="35"/>
      <c r="H215" s="11"/>
      <c r="I215" s="70" t="s">
        <v>27</v>
      </c>
      <c r="J215" s="138"/>
      <c r="K215" s="151" t="str">
        <f>$L$17</f>
        <v/>
      </c>
      <c r="L215" s="48">
        <v>100</v>
      </c>
      <c r="M215" s="48"/>
      <c r="N215" s="48"/>
      <c r="O215" s="50" t="str">
        <f>IF(OR(ISBLANK(L215),ISBLANK(N215),ISBLANK(K215),ISBLANK(J215),ISBLANK(M215),K215=""),"",(K215*L215*(N215/M215)*(100/J215)))</f>
        <v/>
      </c>
      <c r="P215" s="41" t="str">
        <f>O215</f>
        <v/>
      </c>
      <c r="Q215" s="50" t="str">
        <f>IF(OR(P215=""),"",P215/1000)</f>
        <v/>
      </c>
      <c r="R215" s="41" t="str">
        <f>Q215</f>
        <v/>
      </c>
      <c r="S215" s="3"/>
      <c r="U215" s="71"/>
    </row>
    <row r="216" spans="1:21" x14ac:dyDescent="0.3">
      <c r="A216" s="1"/>
      <c r="B216" s="3"/>
      <c r="C216" s="194"/>
      <c r="D216" s="203"/>
      <c r="E216" s="35"/>
      <c r="F216" s="69"/>
      <c r="G216" s="35"/>
      <c r="H216" s="11"/>
      <c r="I216" s="35"/>
      <c r="J216" s="69"/>
      <c r="K216" s="47"/>
      <c r="L216" s="12"/>
      <c r="M216" s="47"/>
      <c r="N216" s="47"/>
      <c r="O216" s="123"/>
      <c r="P216" s="33"/>
      <c r="Q216" s="123"/>
      <c r="R216" s="110"/>
      <c r="S216" s="3"/>
      <c r="U216" s="71"/>
    </row>
    <row r="217" spans="1:21" ht="45" x14ac:dyDescent="0.3">
      <c r="A217" s="1"/>
      <c r="B217" s="3"/>
      <c r="C217" s="194"/>
      <c r="D217" s="203"/>
      <c r="E217" s="69"/>
      <c r="F217" s="35"/>
      <c r="G217" s="35"/>
      <c r="H217" s="35"/>
      <c r="I217" s="35"/>
      <c r="J217" s="66"/>
      <c r="K217" s="66"/>
      <c r="L217" s="66"/>
      <c r="M217" s="3"/>
      <c r="N217" s="175" t="s">
        <v>57</v>
      </c>
      <c r="O217" s="69"/>
      <c r="P217" s="60" t="s">
        <v>29</v>
      </c>
      <c r="Q217" s="61"/>
      <c r="R217" s="60" t="s">
        <v>29</v>
      </c>
      <c r="S217" s="3"/>
      <c r="U217" s="71"/>
    </row>
    <row r="218" spans="1:21" x14ac:dyDescent="0.3">
      <c r="A218" s="1"/>
      <c r="B218" s="3"/>
      <c r="C218" s="194"/>
      <c r="D218" s="203"/>
      <c r="E218" s="35"/>
      <c r="F218" s="35"/>
      <c r="G218" s="35"/>
      <c r="H218" s="35"/>
      <c r="I218" s="35"/>
      <c r="J218" s="35"/>
      <c r="K218" s="66"/>
      <c r="L218" s="66"/>
      <c r="M218" s="3"/>
      <c r="N218" s="176"/>
      <c r="O218" s="127" t="s">
        <v>28</v>
      </c>
      <c r="P218" s="64" t="s">
        <v>25</v>
      </c>
      <c r="Q218" s="65" t="s">
        <v>18</v>
      </c>
      <c r="R218" s="64" t="s">
        <v>18</v>
      </c>
      <c r="S218" s="3"/>
      <c r="U218" s="71"/>
    </row>
    <row r="219" spans="1:21" x14ac:dyDescent="0.3">
      <c r="A219" s="1"/>
      <c r="B219" s="3"/>
      <c r="C219" s="194"/>
      <c r="D219" s="203"/>
      <c r="E219" s="35"/>
      <c r="F219" s="35"/>
      <c r="G219" s="35"/>
      <c r="H219" s="35"/>
      <c r="I219" s="35"/>
      <c r="J219" s="35"/>
      <c r="K219" s="66"/>
      <c r="L219" s="66"/>
      <c r="M219" s="3"/>
      <c r="N219" s="70" t="s">
        <v>21</v>
      </c>
      <c r="O219" s="50" t="str">
        <f>IF(OR(P209=""),"",(P209))</f>
        <v/>
      </c>
      <c r="P219" s="153" t="str">
        <f>O219</f>
        <v/>
      </c>
      <c r="Q219" s="50" t="str">
        <f>IF(OR(P219=""),"",P219/1000)</f>
        <v/>
      </c>
      <c r="R219" s="41" t="str">
        <f>Q219</f>
        <v/>
      </c>
      <c r="S219" s="3"/>
      <c r="U219" s="71"/>
    </row>
    <row r="220" spans="1:21" x14ac:dyDescent="0.3">
      <c r="A220" s="1"/>
      <c r="B220" s="3"/>
      <c r="C220" s="194"/>
      <c r="D220" s="203"/>
      <c r="E220" s="35"/>
      <c r="F220" s="35"/>
      <c r="G220" s="35"/>
      <c r="H220" s="35"/>
      <c r="I220" s="35"/>
      <c r="J220" s="35"/>
      <c r="K220" s="66"/>
      <c r="L220" s="66"/>
      <c r="M220" s="3"/>
      <c r="N220" s="70" t="s">
        <v>22</v>
      </c>
      <c r="O220" s="50" t="str">
        <f>IF(OR(P210=""),"",(P210))</f>
        <v/>
      </c>
      <c r="P220" s="153" t="str">
        <f>O220</f>
        <v/>
      </c>
      <c r="Q220" s="50" t="str">
        <f>IF(OR(P220=""),"",P220/1000)</f>
        <v/>
      </c>
      <c r="R220" s="41" t="str">
        <f>Q220</f>
        <v/>
      </c>
      <c r="S220" s="3"/>
      <c r="U220" s="71"/>
    </row>
    <row r="221" spans="1:21" x14ac:dyDescent="0.3">
      <c r="A221" s="1"/>
      <c r="B221" s="3"/>
      <c r="C221" s="194"/>
      <c r="D221" s="203"/>
      <c r="E221" s="3"/>
      <c r="F221" s="3"/>
      <c r="G221" s="3"/>
      <c r="H221" s="3"/>
      <c r="I221" s="3"/>
      <c r="J221" s="3"/>
      <c r="K221" s="3"/>
      <c r="L221" s="3"/>
      <c r="M221" s="3"/>
      <c r="N221" s="134" t="s">
        <v>27</v>
      </c>
      <c r="O221" s="50" t="str">
        <f>IF(OR(P215=""),"",(P215))</f>
        <v/>
      </c>
      <c r="P221" s="41" t="str">
        <f>O221</f>
        <v/>
      </c>
      <c r="Q221" s="50" t="str">
        <f>IF(OR(P221=""),"",P221/1000)</f>
        <v/>
      </c>
      <c r="R221" s="41" t="str">
        <f>Q221</f>
        <v/>
      </c>
      <c r="S221" s="3"/>
      <c r="U221" s="71"/>
    </row>
    <row r="222" spans="1:21" x14ac:dyDescent="0.3">
      <c r="A222" s="1"/>
      <c r="B222" s="3"/>
      <c r="C222" s="195"/>
      <c r="D222" s="204"/>
      <c r="E222" s="130"/>
      <c r="F222" s="130"/>
      <c r="G222" s="130"/>
      <c r="H222" s="130"/>
      <c r="I222" s="130"/>
      <c r="J222" s="130"/>
      <c r="K222" s="130"/>
      <c r="L222" s="130"/>
      <c r="M222" s="130"/>
      <c r="N222" s="134" t="s">
        <v>31</v>
      </c>
      <c r="O222" s="50" t="str">
        <f>IF(OR(P219="",P220="",P221=""),"",(P219+P220+P221))</f>
        <v/>
      </c>
      <c r="P222" s="41" t="str">
        <f>O222</f>
        <v/>
      </c>
      <c r="Q222" s="50" t="str">
        <f>IF(OR(P222=""),"",P222/1000)</f>
        <v/>
      </c>
      <c r="R222" s="41" t="str">
        <f>Q222</f>
        <v/>
      </c>
      <c r="S222" s="3"/>
      <c r="U222" s="71"/>
    </row>
    <row r="223" spans="1:21" x14ac:dyDescent="0.3">
      <c r="A223" s="1"/>
      <c r="B223" s="3"/>
      <c r="C223" s="78"/>
      <c r="D223" s="69"/>
      <c r="E223" s="79"/>
      <c r="F223" s="33"/>
      <c r="G223" s="66"/>
      <c r="H223" s="33"/>
      <c r="I223" s="33"/>
      <c r="J223" s="3"/>
      <c r="K223" s="3"/>
      <c r="L223" s="3"/>
      <c r="M223" s="3"/>
      <c r="N223" s="3"/>
      <c r="O223" s="3"/>
      <c r="P223" s="33"/>
      <c r="Q223" s="33"/>
      <c r="R223" s="33"/>
      <c r="S223" s="3"/>
      <c r="U223" s="71"/>
    </row>
    <row r="224" spans="1:21" ht="45" x14ac:dyDescent="0.3">
      <c r="A224" s="1"/>
      <c r="B224" s="3"/>
      <c r="C224" s="193">
        <v>13</v>
      </c>
      <c r="D224" s="175" t="s">
        <v>0</v>
      </c>
      <c r="E224" s="191" t="s">
        <v>60</v>
      </c>
      <c r="F224" s="57"/>
      <c r="G224" s="177" t="s">
        <v>14</v>
      </c>
      <c r="H224" s="177"/>
      <c r="I224" s="177"/>
      <c r="J224" s="198" t="s">
        <v>15</v>
      </c>
      <c r="K224" s="200"/>
      <c r="L224" s="58" t="s">
        <v>16</v>
      </c>
      <c r="M224" s="58" t="s">
        <v>17</v>
      </c>
      <c r="N224" s="60" t="s">
        <v>41</v>
      </c>
      <c r="O224" s="59"/>
      <c r="P224" s="60" t="s">
        <v>29</v>
      </c>
      <c r="Q224" s="61"/>
      <c r="R224" s="60" t="s">
        <v>29</v>
      </c>
      <c r="S224" s="3"/>
      <c r="U224" s="71"/>
    </row>
    <row r="225" spans="1:21" ht="16.5" x14ac:dyDescent="0.3">
      <c r="A225" s="1"/>
      <c r="B225" s="3"/>
      <c r="C225" s="194"/>
      <c r="D225" s="176"/>
      <c r="E225" s="192"/>
      <c r="F225" s="112"/>
      <c r="G225" s="109" t="s">
        <v>35</v>
      </c>
      <c r="H225" s="35"/>
      <c r="I225" s="109" t="s">
        <v>36</v>
      </c>
      <c r="J225" s="109" t="s">
        <v>47</v>
      </c>
      <c r="K225" s="109" t="s">
        <v>48</v>
      </c>
      <c r="L225" s="109" t="s">
        <v>49</v>
      </c>
      <c r="M225" s="109" t="s">
        <v>50</v>
      </c>
      <c r="N225" s="113" t="s">
        <v>42</v>
      </c>
      <c r="O225" s="114" t="s">
        <v>28</v>
      </c>
      <c r="P225" s="113" t="s">
        <v>25</v>
      </c>
      <c r="Q225" s="115" t="s">
        <v>18</v>
      </c>
      <c r="R225" s="113" t="s">
        <v>18</v>
      </c>
      <c r="S225" s="3"/>
      <c r="U225" s="71"/>
    </row>
    <row r="226" spans="1:21" x14ac:dyDescent="0.3">
      <c r="A226" s="1"/>
      <c r="B226" s="3"/>
      <c r="C226" s="194"/>
      <c r="D226" s="205"/>
      <c r="E226" s="119" t="s">
        <v>21</v>
      </c>
      <c r="F226" s="119"/>
      <c r="G226" s="135"/>
      <c r="H226" s="104"/>
      <c r="I226" s="136"/>
      <c r="J226" s="43"/>
      <c r="K226" s="43"/>
      <c r="L226" s="44"/>
      <c r="M226" s="44"/>
      <c r="N226" s="125" t="str">
        <f>$M$9</f>
        <v/>
      </c>
      <c r="O226" s="42" t="str">
        <f>IF(OR(ISBLANK(G226),ISBLANK(I226),ISBLANK(J226),ISBLANK(K226),ISBLANK(L226),ISBLANK(M226),ISBLANK(N226),N226=""),"",((((J226+K226)/2)-L226-M226-N226)/((G226+I226)/2)*100))</f>
        <v/>
      </c>
      <c r="P226" s="125" t="str">
        <f>O226</f>
        <v/>
      </c>
      <c r="Q226" s="42" t="str">
        <f>IF(OR(P226=""),"",P226/1000)</f>
        <v/>
      </c>
      <c r="R226" s="125" t="str">
        <f>Q226</f>
        <v/>
      </c>
      <c r="S226" s="3"/>
      <c r="U226" s="71"/>
    </row>
    <row r="227" spans="1:21" x14ac:dyDescent="0.3">
      <c r="A227" s="1"/>
      <c r="B227" s="3"/>
      <c r="C227" s="194"/>
      <c r="D227" s="203"/>
      <c r="E227" s="103" t="s">
        <v>22</v>
      </c>
      <c r="F227" s="50" t="str">
        <f>IF(OR(ISBLANK(G226),G226=""),"",(G226))</f>
        <v/>
      </c>
      <c r="G227" s="105" t="str">
        <f>F227</f>
        <v/>
      </c>
      <c r="H227" s="137" t="str">
        <f>IF(OR(ISBLANK(I226),I226=""),"",(I226))</f>
        <v/>
      </c>
      <c r="I227" s="105" t="str">
        <f>H227</f>
        <v/>
      </c>
      <c r="J227" s="117"/>
      <c r="K227" s="116"/>
      <c r="L227" s="116"/>
      <c r="M227" s="116"/>
      <c r="N227" s="118" t="str">
        <f>$M$10</f>
        <v/>
      </c>
      <c r="O227" s="52" t="str">
        <f>IF(OR(ISBLANK(G227),ISBLANK(I227),ISBLANK(J227),ISBLANK(K227),ISBLANK(L227),ISBLANK(M227),ISBLANK(N227),G227="",N227=""),"",((((J227+K227)/2)-L227-M227-N227)/((G227+I227)/2)*100))</f>
        <v/>
      </c>
      <c r="P227" s="154" t="str">
        <f>O227</f>
        <v/>
      </c>
      <c r="Q227" s="52" t="str">
        <f>IF(OR(P227=""),"",P227/1000)</f>
        <v/>
      </c>
      <c r="R227" s="154" t="str">
        <f>Q227</f>
        <v/>
      </c>
      <c r="S227" s="3"/>
      <c r="U227" s="71"/>
    </row>
    <row r="228" spans="1:21" x14ac:dyDescent="0.3">
      <c r="A228" s="1"/>
      <c r="B228" s="3"/>
      <c r="C228" s="194"/>
      <c r="D228" s="203"/>
      <c r="E228" s="103" t="s">
        <v>30</v>
      </c>
      <c r="F228" s="69"/>
      <c r="G228" s="111" t="s">
        <v>51</v>
      </c>
      <c r="H228" s="66"/>
      <c r="I228" s="66"/>
      <c r="J228" s="66"/>
      <c r="K228" s="66"/>
      <c r="L228" s="66"/>
      <c r="M228" s="66"/>
      <c r="N228" s="110"/>
      <c r="O228" s="55" t="str">
        <f>IF(OR(O226="",O227=""),"",O226+O227)</f>
        <v/>
      </c>
      <c r="P228" s="154" t="str">
        <f>O228</f>
        <v/>
      </c>
      <c r="Q228" s="55" t="str">
        <f>IF(OR(Q226="",Q227=""),"",Q226+Q227)</f>
        <v/>
      </c>
      <c r="R228" s="154" t="str">
        <f>Q228</f>
        <v/>
      </c>
      <c r="S228" s="3"/>
      <c r="U228" s="71"/>
    </row>
    <row r="229" spans="1:21" x14ac:dyDescent="0.3">
      <c r="A229" s="1"/>
      <c r="B229" s="3"/>
      <c r="C229" s="194"/>
      <c r="D229" s="203"/>
      <c r="E229" s="69"/>
      <c r="F229" s="69"/>
      <c r="G229" s="111"/>
      <c r="H229" s="66"/>
      <c r="I229" s="66"/>
      <c r="J229" s="66"/>
      <c r="K229" s="66"/>
      <c r="L229" s="66"/>
      <c r="M229" s="66"/>
      <c r="N229" s="33"/>
      <c r="O229" s="131"/>
      <c r="P229" s="33"/>
      <c r="Q229" s="131"/>
      <c r="R229" s="110"/>
      <c r="S229" s="3"/>
      <c r="U229" s="71"/>
    </row>
    <row r="230" spans="1:21" ht="45" x14ac:dyDescent="0.3">
      <c r="A230" s="1"/>
      <c r="B230" s="3"/>
      <c r="C230" s="194"/>
      <c r="D230" s="203"/>
      <c r="E230" s="3"/>
      <c r="F230" s="69"/>
      <c r="G230" s="3"/>
      <c r="H230" s="124"/>
      <c r="I230" s="201" t="s">
        <v>59</v>
      </c>
      <c r="J230" s="174" t="s">
        <v>32</v>
      </c>
      <c r="K230" s="174"/>
      <c r="L230" s="174"/>
      <c r="M230" s="174"/>
      <c r="N230" s="174"/>
      <c r="O230" s="53"/>
      <c r="P230" s="60" t="s">
        <v>29</v>
      </c>
      <c r="Q230" s="61"/>
      <c r="R230" s="60" t="s">
        <v>29</v>
      </c>
      <c r="S230" s="3"/>
      <c r="U230" s="71"/>
    </row>
    <row r="231" spans="1:21" ht="30" x14ac:dyDescent="0.3">
      <c r="A231" s="1"/>
      <c r="B231" s="3"/>
      <c r="C231" s="194"/>
      <c r="D231" s="95"/>
      <c r="E231" s="35"/>
      <c r="F231" s="139"/>
      <c r="G231" s="35"/>
      <c r="H231" s="94"/>
      <c r="I231" s="202"/>
      <c r="J231" s="62" t="s">
        <v>56</v>
      </c>
      <c r="K231" s="64" t="s">
        <v>40</v>
      </c>
      <c r="L231" s="62" t="s">
        <v>66</v>
      </c>
      <c r="M231" s="133" t="s">
        <v>64</v>
      </c>
      <c r="N231" s="62" t="s">
        <v>26</v>
      </c>
      <c r="O231" s="63" t="s">
        <v>28</v>
      </c>
      <c r="P231" s="64" t="s">
        <v>25</v>
      </c>
      <c r="Q231" s="65" t="s">
        <v>18</v>
      </c>
      <c r="R231" s="64" t="s">
        <v>18</v>
      </c>
      <c r="S231" s="3"/>
      <c r="U231" s="71"/>
    </row>
    <row r="232" spans="1:21" x14ac:dyDescent="0.3">
      <c r="A232" s="1"/>
      <c r="B232" s="3"/>
      <c r="C232" s="194"/>
      <c r="D232" s="203"/>
      <c r="E232" s="35"/>
      <c r="F232" s="107"/>
      <c r="G232" s="35"/>
      <c r="H232" s="11"/>
      <c r="I232" s="70" t="s">
        <v>27</v>
      </c>
      <c r="J232" s="138"/>
      <c r="K232" s="151" t="str">
        <f>$L$17</f>
        <v/>
      </c>
      <c r="L232" s="48">
        <v>100</v>
      </c>
      <c r="M232" s="48"/>
      <c r="N232" s="48"/>
      <c r="O232" s="50" t="str">
        <f>IF(OR(ISBLANK(L232),ISBLANK(N232),ISBLANK(K232),ISBLANK(J232),ISBLANK(M232),K232=""),"",(K232*L232*(N232/M232)*(100/J232)))</f>
        <v/>
      </c>
      <c r="P232" s="41" t="str">
        <f>O232</f>
        <v/>
      </c>
      <c r="Q232" s="50" t="str">
        <f>IF(OR(P232=""),"",P232/1000)</f>
        <v/>
      </c>
      <c r="R232" s="41" t="str">
        <f>Q232</f>
        <v/>
      </c>
      <c r="S232" s="3"/>
      <c r="U232" s="71"/>
    </row>
    <row r="233" spans="1:21" x14ac:dyDescent="0.3">
      <c r="A233" s="1"/>
      <c r="B233" s="3"/>
      <c r="C233" s="194"/>
      <c r="D233" s="203"/>
      <c r="E233" s="35"/>
      <c r="F233" s="69"/>
      <c r="G233" s="35"/>
      <c r="H233" s="11"/>
      <c r="I233" s="35"/>
      <c r="J233" s="69"/>
      <c r="K233" s="47"/>
      <c r="L233" s="152"/>
      <c r="M233" s="47"/>
      <c r="N233" s="47"/>
      <c r="O233" s="123"/>
      <c r="P233" s="33"/>
      <c r="Q233" s="123"/>
      <c r="R233" s="110"/>
      <c r="S233" s="3"/>
      <c r="U233" s="71"/>
    </row>
    <row r="234" spans="1:21" ht="45" x14ac:dyDescent="0.3">
      <c r="A234" s="1"/>
      <c r="B234" s="3"/>
      <c r="C234" s="194"/>
      <c r="D234" s="203"/>
      <c r="E234" s="69"/>
      <c r="F234" s="35"/>
      <c r="G234" s="35"/>
      <c r="H234" s="35"/>
      <c r="I234" s="35"/>
      <c r="J234" s="66"/>
      <c r="K234" s="66"/>
      <c r="L234" s="66"/>
      <c r="M234" s="3"/>
      <c r="N234" s="175" t="s">
        <v>57</v>
      </c>
      <c r="O234" s="69"/>
      <c r="P234" s="60" t="s">
        <v>29</v>
      </c>
      <c r="Q234" s="61"/>
      <c r="R234" s="60" t="s">
        <v>29</v>
      </c>
      <c r="S234" s="3"/>
      <c r="U234" s="71"/>
    </row>
    <row r="235" spans="1:21" x14ac:dyDescent="0.3">
      <c r="A235" s="1"/>
      <c r="B235" s="3"/>
      <c r="C235" s="194"/>
      <c r="D235" s="203"/>
      <c r="E235" s="35"/>
      <c r="F235" s="35"/>
      <c r="G235" s="35"/>
      <c r="H235" s="35"/>
      <c r="I235" s="35"/>
      <c r="J235" s="35"/>
      <c r="K235" s="66"/>
      <c r="L235" s="66"/>
      <c r="M235" s="3"/>
      <c r="N235" s="176"/>
      <c r="O235" s="127" t="s">
        <v>28</v>
      </c>
      <c r="P235" s="64" t="s">
        <v>25</v>
      </c>
      <c r="Q235" s="65" t="s">
        <v>18</v>
      </c>
      <c r="R235" s="64" t="s">
        <v>18</v>
      </c>
      <c r="S235" s="3"/>
      <c r="U235" s="71"/>
    </row>
    <row r="236" spans="1:21" x14ac:dyDescent="0.3">
      <c r="A236" s="1"/>
      <c r="B236" s="3"/>
      <c r="C236" s="194"/>
      <c r="D236" s="203"/>
      <c r="E236" s="35"/>
      <c r="F236" s="35"/>
      <c r="G236" s="35"/>
      <c r="H236" s="35"/>
      <c r="I236" s="35"/>
      <c r="J236" s="35"/>
      <c r="K236" s="66"/>
      <c r="L236" s="66"/>
      <c r="M236" s="3"/>
      <c r="N236" s="70" t="s">
        <v>21</v>
      </c>
      <c r="O236" s="50" t="str">
        <f>IF(OR(P226=""),"",(P226))</f>
        <v/>
      </c>
      <c r="P236" s="153" t="str">
        <f>O236</f>
        <v/>
      </c>
      <c r="Q236" s="50" t="str">
        <f>IF(OR(P236=""),"",P236/1000)</f>
        <v/>
      </c>
      <c r="R236" s="41" t="str">
        <f>Q236</f>
        <v/>
      </c>
      <c r="S236" s="3"/>
      <c r="U236" s="71"/>
    </row>
    <row r="237" spans="1:21" x14ac:dyDescent="0.3">
      <c r="A237" s="1"/>
      <c r="B237" s="3"/>
      <c r="C237" s="194"/>
      <c r="D237" s="203"/>
      <c r="E237" s="35"/>
      <c r="F237" s="35"/>
      <c r="G237" s="35"/>
      <c r="H237" s="35"/>
      <c r="I237" s="35"/>
      <c r="J237" s="35"/>
      <c r="K237" s="66"/>
      <c r="L237" s="66"/>
      <c r="M237" s="3"/>
      <c r="N237" s="70" t="s">
        <v>22</v>
      </c>
      <c r="O237" s="50" t="str">
        <f>IF(OR(P227=""),"",(P227))</f>
        <v/>
      </c>
      <c r="P237" s="153" t="str">
        <f>O237</f>
        <v/>
      </c>
      <c r="Q237" s="50" t="str">
        <f>IF(OR(P237=""),"",P237/1000)</f>
        <v/>
      </c>
      <c r="R237" s="41" t="str">
        <f>Q237</f>
        <v/>
      </c>
      <c r="S237" s="3"/>
      <c r="U237" s="71"/>
    </row>
    <row r="238" spans="1:21" x14ac:dyDescent="0.3">
      <c r="A238" s="1"/>
      <c r="B238" s="3"/>
      <c r="C238" s="194"/>
      <c r="D238" s="203"/>
      <c r="E238" s="3"/>
      <c r="F238" s="3"/>
      <c r="G238" s="3"/>
      <c r="H238" s="3"/>
      <c r="I238" s="3"/>
      <c r="J238" s="3"/>
      <c r="K238" s="3"/>
      <c r="L238" s="3"/>
      <c r="M238" s="3"/>
      <c r="N238" s="134" t="s">
        <v>27</v>
      </c>
      <c r="O238" s="50" t="str">
        <f>IF(OR(P232=""),"",(P232))</f>
        <v/>
      </c>
      <c r="P238" s="41" t="str">
        <f>O238</f>
        <v/>
      </c>
      <c r="Q238" s="50" t="str">
        <f>IF(OR(P238=""),"",P238/1000)</f>
        <v/>
      </c>
      <c r="R238" s="41" t="str">
        <f>Q238</f>
        <v/>
      </c>
      <c r="S238" s="3"/>
      <c r="U238" s="71"/>
    </row>
    <row r="239" spans="1:21" x14ac:dyDescent="0.3">
      <c r="A239" s="1"/>
      <c r="B239" s="3"/>
      <c r="C239" s="195"/>
      <c r="D239" s="204"/>
      <c r="E239" s="130"/>
      <c r="F239" s="130"/>
      <c r="G239" s="130"/>
      <c r="H239" s="130"/>
      <c r="I239" s="130"/>
      <c r="J239" s="130"/>
      <c r="K239" s="130"/>
      <c r="L239" s="130"/>
      <c r="M239" s="130"/>
      <c r="N239" s="134" t="s">
        <v>31</v>
      </c>
      <c r="O239" s="50" t="str">
        <f>IF(OR(P236="",P237="",P238=""),"",(P236+P237+P238))</f>
        <v/>
      </c>
      <c r="P239" s="41" t="str">
        <f>O239</f>
        <v/>
      </c>
      <c r="Q239" s="50" t="str">
        <f>IF(OR(P239=""),"",P239/1000)</f>
        <v/>
      </c>
      <c r="R239" s="41" t="str">
        <f>Q239</f>
        <v/>
      </c>
      <c r="S239" s="3"/>
      <c r="U239" s="71"/>
    </row>
    <row r="240" spans="1:21" x14ac:dyDescent="0.3">
      <c r="A240" s="1"/>
      <c r="B240" s="3"/>
      <c r="C240" s="78"/>
      <c r="D240" s="69"/>
      <c r="E240" s="79"/>
      <c r="F240" s="33"/>
      <c r="G240" s="66"/>
      <c r="H240" s="33"/>
      <c r="I240" s="33"/>
      <c r="J240" s="3"/>
      <c r="K240" s="3"/>
      <c r="L240" s="3"/>
      <c r="M240" s="3"/>
      <c r="N240" s="3"/>
      <c r="O240" s="3"/>
      <c r="P240" s="33"/>
      <c r="Q240" s="33"/>
      <c r="R240" s="33"/>
      <c r="S240" s="3"/>
      <c r="U240" s="71"/>
    </row>
    <row r="241" spans="1:21" ht="45" x14ac:dyDescent="0.3">
      <c r="A241" s="1"/>
      <c r="B241" s="3"/>
      <c r="C241" s="193">
        <v>14</v>
      </c>
      <c r="D241" s="175" t="s">
        <v>0</v>
      </c>
      <c r="E241" s="191" t="s">
        <v>60</v>
      </c>
      <c r="F241" s="57"/>
      <c r="G241" s="177" t="s">
        <v>14</v>
      </c>
      <c r="H241" s="177"/>
      <c r="I241" s="177"/>
      <c r="J241" s="198" t="s">
        <v>15</v>
      </c>
      <c r="K241" s="200"/>
      <c r="L241" s="58" t="s">
        <v>16</v>
      </c>
      <c r="M241" s="58" t="s">
        <v>17</v>
      </c>
      <c r="N241" s="60" t="s">
        <v>41</v>
      </c>
      <c r="O241" s="59"/>
      <c r="P241" s="60" t="s">
        <v>29</v>
      </c>
      <c r="Q241" s="61"/>
      <c r="R241" s="60" t="s">
        <v>29</v>
      </c>
      <c r="S241" s="3"/>
      <c r="U241" s="71"/>
    </row>
    <row r="242" spans="1:21" ht="16.5" x14ac:dyDescent="0.3">
      <c r="A242" s="1"/>
      <c r="B242" s="3"/>
      <c r="C242" s="194"/>
      <c r="D242" s="176"/>
      <c r="E242" s="192"/>
      <c r="F242" s="112"/>
      <c r="G242" s="109" t="s">
        <v>35</v>
      </c>
      <c r="H242" s="35"/>
      <c r="I242" s="109" t="s">
        <v>36</v>
      </c>
      <c r="J242" s="109" t="s">
        <v>47</v>
      </c>
      <c r="K242" s="109" t="s">
        <v>48</v>
      </c>
      <c r="L242" s="109" t="s">
        <v>49</v>
      </c>
      <c r="M242" s="109" t="s">
        <v>50</v>
      </c>
      <c r="N242" s="113" t="s">
        <v>42</v>
      </c>
      <c r="O242" s="114" t="s">
        <v>28</v>
      </c>
      <c r="P242" s="113" t="s">
        <v>25</v>
      </c>
      <c r="Q242" s="115" t="s">
        <v>18</v>
      </c>
      <c r="R242" s="113" t="s">
        <v>18</v>
      </c>
      <c r="S242" s="3"/>
      <c r="U242" s="71"/>
    </row>
    <row r="243" spans="1:21" x14ac:dyDescent="0.3">
      <c r="A243" s="1"/>
      <c r="B243" s="3"/>
      <c r="C243" s="194"/>
      <c r="D243" s="205"/>
      <c r="E243" s="119" t="s">
        <v>21</v>
      </c>
      <c r="F243" s="119"/>
      <c r="G243" s="135"/>
      <c r="H243" s="104"/>
      <c r="I243" s="136"/>
      <c r="J243" s="43"/>
      <c r="K243" s="43"/>
      <c r="L243" s="44"/>
      <c r="M243" s="44"/>
      <c r="N243" s="125" t="str">
        <f>$M$9</f>
        <v/>
      </c>
      <c r="O243" s="42" t="str">
        <f>IF(OR(ISBLANK(G243),ISBLANK(I243),ISBLANK(J243),ISBLANK(K243),ISBLANK(L243),ISBLANK(M243),ISBLANK(N243),N243=""),"",((((J243+K243)/2)-L243-M243-N243)/((G243+I243)/2)*100))</f>
        <v/>
      </c>
      <c r="P243" s="125" t="str">
        <f>O243</f>
        <v/>
      </c>
      <c r="Q243" s="42" t="str">
        <f>IF(OR(P243=""),"",P243/1000)</f>
        <v/>
      </c>
      <c r="R243" s="125" t="str">
        <f>Q243</f>
        <v/>
      </c>
      <c r="S243" s="3"/>
      <c r="U243" s="71"/>
    </row>
    <row r="244" spans="1:21" x14ac:dyDescent="0.3">
      <c r="A244" s="1"/>
      <c r="B244" s="3"/>
      <c r="C244" s="194"/>
      <c r="D244" s="203"/>
      <c r="E244" s="103" t="s">
        <v>22</v>
      </c>
      <c r="F244" s="50" t="str">
        <f>IF(OR(ISBLANK(G243),G243=""),"",(G243))</f>
        <v/>
      </c>
      <c r="G244" s="105" t="str">
        <f>F244</f>
        <v/>
      </c>
      <c r="H244" s="137" t="str">
        <f>IF(OR(ISBLANK(I243),I243=""),"",(I243))</f>
        <v/>
      </c>
      <c r="I244" s="105" t="str">
        <f>H244</f>
        <v/>
      </c>
      <c r="J244" s="117"/>
      <c r="K244" s="116"/>
      <c r="L244" s="116"/>
      <c r="M244" s="116"/>
      <c r="N244" s="118" t="str">
        <f>$M$10</f>
        <v/>
      </c>
      <c r="O244" s="52" t="str">
        <f>IF(OR(ISBLANK(G244),ISBLANK(I244),ISBLANK(J244),ISBLANK(K244),ISBLANK(L244),ISBLANK(M244),ISBLANK(N244),G244="",N244=""),"",((((J244+K244)/2)-L244-M244-N244)/((G244+I244)/2)*100))</f>
        <v/>
      </c>
      <c r="P244" s="154" t="str">
        <f>O244</f>
        <v/>
      </c>
      <c r="Q244" s="52" t="str">
        <f>IF(OR(P244=""),"",P244/1000)</f>
        <v/>
      </c>
      <c r="R244" s="154" t="str">
        <f>Q244</f>
        <v/>
      </c>
      <c r="S244" s="3"/>
      <c r="U244" s="71"/>
    </row>
    <row r="245" spans="1:21" x14ac:dyDescent="0.3">
      <c r="A245" s="1"/>
      <c r="B245" s="3"/>
      <c r="C245" s="194"/>
      <c r="D245" s="203"/>
      <c r="E245" s="103" t="s">
        <v>30</v>
      </c>
      <c r="F245" s="69"/>
      <c r="G245" s="111" t="s">
        <v>51</v>
      </c>
      <c r="H245" s="66"/>
      <c r="I245" s="66"/>
      <c r="J245" s="66"/>
      <c r="K245" s="66"/>
      <c r="L245" s="66"/>
      <c r="M245" s="66"/>
      <c r="N245" s="110"/>
      <c r="O245" s="55" t="str">
        <f>IF(OR(O243="",O244=""),"",O243+O244)</f>
        <v/>
      </c>
      <c r="P245" s="154" t="str">
        <f>O245</f>
        <v/>
      </c>
      <c r="Q245" s="55" t="str">
        <f>IF(OR(Q243="",Q244=""),"",Q243+Q244)</f>
        <v/>
      </c>
      <c r="R245" s="154" t="str">
        <f>Q245</f>
        <v/>
      </c>
      <c r="S245" s="3"/>
      <c r="U245" s="71"/>
    </row>
    <row r="246" spans="1:21" x14ac:dyDescent="0.3">
      <c r="A246" s="1"/>
      <c r="B246" s="3"/>
      <c r="C246" s="194"/>
      <c r="D246" s="203"/>
      <c r="E246" s="69"/>
      <c r="F246" s="69"/>
      <c r="G246" s="111"/>
      <c r="H246" s="66"/>
      <c r="I246" s="66"/>
      <c r="J246" s="66"/>
      <c r="K246" s="66"/>
      <c r="L246" s="66"/>
      <c r="M246" s="66"/>
      <c r="N246" s="33"/>
      <c r="O246" s="131"/>
      <c r="P246" s="33"/>
      <c r="Q246" s="131"/>
      <c r="R246" s="110"/>
      <c r="S246" s="3"/>
      <c r="U246" s="71"/>
    </row>
    <row r="247" spans="1:21" ht="45" x14ac:dyDescent="0.3">
      <c r="A247" s="1"/>
      <c r="B247" s="3"/>
      <c r="C247" s="194"/>
      <c r="D247" s="203"/>
      <c r="E247" s="3"/>
      <c r="F247" s="69"/>
      <c r="G247" s="3"/>
      <c r="H247" s="124"/>
      <c r="I247" s="201" t="s">
        <v>59</v>
      </c>
      <c r="J247" s="174" t="s">
        <v>32</v>
      </c>
      <c r="K247" s="174"/>
      <c r="L247" s="174"/>
      <c r="M247" s="174"/>
      <c r="N247" s="174"/>
      <c r="O247" s="53"/>
      <c r="P247" s="60" t="s">
        <v>29</v>
      </c>
      <c r="Q247" s="61"/>
      <c r="R247" s="60" t="s">
        <v>29</v>
      </c>
      <c r="S247" s="3"/>
      <c r="U247" s="71"/>
    </row>
    <row r="248" spans="1:21" ht="30" x14ac:dyDescent="0.3">
      <c r="A248" s="1"/>
      <c r="B248" s="3"/>
      <c r="C248" s="194"/>
      <c r="D248" s="95"/>
      <c r="E248" s="35"/>
      <c r="F248" s="139"/>
      <c r="G248" s="35"/>
      <c r="H248" s="94"/>
      <c r="I248" s="202"/>
      <c r="J248" s="62" t="s">
        <v>56</v>
      </c>
      <c r="K248" s="64" t="s">
        <v>40</v>
      </c>
      <c r="L248" s="62" t="s">
        <v>66</v>
      </c>
      <c r="M248" s="133" t="s">
        <v>64</v>
      </c>
      <c r="N248" s="62" t="s">
        <v>26</v>
      </c>
      <c r="O248" s="63" t="s">
        <v>28</v>
      </c>
      <c r="P248" s="64" t="s">
        <v>25</v>
      </c>
      <c r="Q248" s="65" t="s">
        <v>18</v>
      </c>
      <c r="R248" s="64" t="s">
        <v>18</v>
      </c>
      <c r="S248" s="3"/>
      <c r="U248" s="71"/>
    </row>
    <row r="249" spans="1:21" x14ac:dyDescent="0.3">
      <c r="A249" s="1"/>
      <c r="B249" s="3"/>
      <c r="C249" s="194"/>
      <c r="D249" s="203"/>
      <c r="E249" s="35"/>
      <c r="F249" s="107"/>
      <c r="G249" s="35"/>
      <c r="H249" s="11"/>
      <c r="I249" s="70" t="s">
        <v>27</v>
      </c>
      <c r="J249" s="138"/>
      <c r="K249" s="151" t="str">
        <f>$L$17</f>
        <v/>
      </c>
      <c r="L249" s="48">
        <v>100</v>
      </c>
      <c r="M249" s="48"/>
      <c r="N249" s="48"/>
      <c r="O249" s="50" t="str">
        <f>IF(OR(ISBLANK(L249),ISBLANK(N249),ISBLANK(K249),ISBLANK(J249),ISBLANK(M249),K249=""),"",(K249*L249*(N249/M249)*(100/J249)))</f>
        <v/>
      </c>
      <c r="P249" s="41" t="str">
        <f>O249</f>
        <v/>
      </c>
      <c r="Q249" s="50" t="str">
        <f>IF(OR(P249=""),"",P249/1000)</f>
        <v/>
      </c>
      <c r="R249" s="41" t="str">
        <f>Q249</f>
        <v/>
      </c>
      <c r="S249" s="3"/>
      <c r="U249" s="71"/>
    </row>
    <row r="250" spans="1:21" x14ac:dyDescent="0.3">
      <c r="A250" s="1"/>
      <c r="B250" s="3"/>
      <c r="C250" s="194"/>
      <c r="D250" s="203"/>
      <c r="E250" s="35"/>
      <c r="F250" s="69"/>
      <c r="G250" s="35"/>
      <c r="H250" s="11"/>
      <c r="I250" s="35"/>
      <c r="J250" s="69"/>
      <c r="K250" s="47"/>
      <c r="L250" s="12"/>
      <c r="M250" s="47"/>
      <c r="N250" s="47"/>
      <c r="O250" s="123"/>
      <c r="P250" s="33"/>
      <c r="Q250" s="123"/>
      <c r="R250" s="110"/>
      <c r="S250" s="3"/>
      <c r="U250" s="71"/>
    </row>
    <row r="251" spans="1:21" ht="45" x14ac:dyDescent="0.3">
      <c r="A251" s="1"/>
      <c r="B251" s="3"/>
      <c r="C251" s="194"/>
      <c r="D251" s="203"/>
      <c r="E251" s="69"/>
      <c r="F251" s="35"/>
      <c r="G251" s="35"/>
      <c r="H251" s="35"/>
      <c r="I251" s="35"/>
      <c r="J251" s="66"/>
      <c r="K251" s="66"/>
      <c r="L251" s="66"/>
      <c r="M251" s="3"/>
      <c r="N251" s="175" t="s">
        <v>57</v>
      </c>
      <c r="O251" s="69"/>
      <c r="P251" s="60" t="s">
        <v>29</v>
      </c>
      <c r="Q251" s="61"/>
      <c r="R251" s="60" t="s">
        <v>29</v>
      </c>
      <c r="S251" s="3"/>
      <c r="U251" s="71"/>
    </row>
    <row r="252" spans="1:21" x14ac:dyDescent="0.3">
      <c r="A252" s="1"/>
      <c r="B252" s="3"/>
      <c r="C252" s="194"/>
      <c r="D252" s="203"/>
      <c r="E252" s="35"/>
      <c r="F252" s="35"/>
      <c r="G252" s="35"/>
      <c r="H252" s="35"/>
      <c r="I252" s="35"/>
      <c r="J252" s="35"/>
      <c r="K252" s="66"/>
      <c r="L252" s="66"/>
      <c r="M252" s="3"/>
      <c r="N252" s="176"/>
      <c r="O252" s="127" t="s">
        <v>28</v>
      </c>
      <c r="P252" s="64" t="s">
        <v>25</v>
      </c>
      <c r="Q252" s="65" t="s">
        <v>18</v>
      </c>
      <c r="R252" s="64" t="s">
        <v>18</v>
      </c>
      <c r="S252" s="3"/>
      <c r="U252" s="71"/>
    </row>
    <row r="253" spans="1:21" x14ac:dyDescent="0.3">
      <c r="A253" s="1"/>
      <c r="B253" s="3"/>
      <c r="C253" s="194"/>
      <c r="D253" s="203"/>
      <c r="E253" s="35"/>
      <c r="F253" s="35"/>
      <c r="G253" s="35"/>
      <c r="H253" s="35"/>
      <c r="I253" s="35"/>
      <c r="J253" s="35"/>
      <c r="K253" s="66"/>
      <c r="L253" s="66"/>
      <c r="M253" s="3"/>
      <c r="N253" s="70" t="s">
        <v>21</v>
      </c>
      <c r="O253" s="50" t="str">
        <f>IF(OR(P243=""),"",(P243))</f>
        <v/>
      </c>
      <c r="P253" s="153" t="str">
        <f>O253</f>
        <v/>
      </c>
      <c r="Q253" s="50" t="str">
        <f>IF(OR(P253=""),"",P253/1000)</f>
        <v/>
      </c>
      <c r="R253" s="41" t="str">
        <f>Q253</f>
        <v/>
      </c>
      <c r="S253" s="3"/>
      <c r="U253" s="71"/>
    </row>
    <row r="254" spans="1:21" x14ac:dyDescent="0.3">
      <c r="A254" s="1"/>
      <c r="B254" s="3"/>
      <c r="C254" s="194"/>
      <c r="D254" s="203"/>
      <c r="E254" s="35"/>
      <c r="F254" s="35"/>
      <c r="G254" s="35"/>
      <c r="H254" s="35"/>
      <c r="I254" s="35"/>
      <c r="J254" s="35"/>
      <c r="K254" s="66"/>
      <c r="L254" s="66"/>
      <c r="M254" s="3"/>
      <c r="N254" s="70" t="s">
        <v>22</v>
      </c>
      <c r="O254" s="50" t="str">
        <f>IF(OR(P244=""),"",(P244))</f>
        <v/>
      </c>
      <c r="P254" s="153" t="str">
        <f>O254</f>
        <v/>
      </c>
      <c r="Q254" s="50" t="str">
        <f>IF(OR(P254=""),"",P254/1000)</f>
        <v/>
      </c>
      <c r="R254" s="41" t="str">
        <f>Q254</f>
        <v/>
      </c>
      <c r="S254" s="3"/>
      <c r="U254" s="71"/>
    </row>
    <row r="255" spans="1:21" x14ac:dyDescent="0.3">
      <c r="A255" s="1"/>
      <c r="B255" s="3"/>
      <c r="C255" s="194"/>
      <c r="D255" s="203"/>
      <c r="E255" s="3"/>
      <c r="F255" s="3"/>
      <c r="G255" s="3"/>
      <c r="H255" s="3"/>
      <c r="I255" s="3"/>
      <c r="J255" s="3"/>
      <c r="K255" s="3"/>
      <c r="L255" s="3"/>
      <c r="M255" s="3"/>
      <c r="N255" s="134" t="s">
        <v>27</v>
      </c>
      <c r="O255" s="50" t="str">
        <f>IF(OR(P249=""),"",(P249))</f>
        <v/>
      </c>
      <c r="P255" s="41" t="str">
        <f>O255</f>
        <v/>
      </c>
      <c r="Q255" s="50" t="str">
        <f>IF(OR(P255=""),"",P255/1000)</f>
        <v/>
      </c>
      <c r="R255" s="41" t="str">
        <f>Q255</f>
        <v/>
      </c>
      <c r="S255" s="3"/>
      <c r="U255" s="71"/>
    </row>
    <row r="256" spans="1:21" x14ac:dyDescent="0.3">
      <c r="A256" s="1"/>
      <c r="B256" s="3"/>
      <c r="C256" s="195"/>
      <c r="D256" s="204"/>
      <c r="E256" s="130"/>
      <c r="F256" s="130"/>
      <c r="G256" s="130"/>
      <c r="H256" s="130"/>
      <c r="I256" s="130"/>
      <c r="J256" s="130"/>
      <c r="K256" s="130"/>
      <c r="L256" s="130"/>
      <c r="M256" s="130"/>
      <c r="N256" s="134" t="s">
        <v>31</v>
      </c>
      <c r="O256" s="50" t="str">
        <f>IF(OR(P253="",P254="",P255=""),"",(P253+P254+P255))</f>
        <v/>
      </c>
      <c r="P256" s="41" t="str">
        <f>O256</f>
        <v/>
      </c>
      <c r="Q256" s="50" t="str">
        <f>IF(OR(P256=""),"",P256/1000)</f>
        <v/>
      </c>
      <c r="R256" s="41" t="str">
        <f>Q256</f>
        <v/>
      </c>
      <c r="S256" s="3"/>
      <c r="U256" s="71"/>
    </row>
    <row r="257" spans="1:21" x14ac:dyDescent="0.3">
      <c r="A257" s="1"/>
      <c r="B257" s="3"/>
      <c r="C257" s="78"/>
      <c r="D257" s="69"/>
      <c r="E257" s="79"/>
      <c r="F257" s="33"/>
      <c r="G257" s="66"/>
      <c r="H257" s="33"/>
      <c r="I257" s="33"/>
      <c r="J257" s="3"/>
      <c r="K257" s="3"/>
      <c r="L257" s="3"/>
      <c r="M257" s="3"/>
      <c r="N257" s="3"/>
      <c r="O257" s="3"/>
      <c r="P257" s="33"/>
      <c r="Q257" s="33"/>
      <c r="R257" s="33"/>
      <c r="S257" s="3"/>
      <c r="U257" s="71"/>
    </row>
    <row r="258" spans="1:21" ht="45" x14ac:dyDescent="0.3">
      <c r="A258" s="1"/>
      <c r="B258" s="3"/>
      <c r="C258" s="193">
        <v>15</v>
      </c>
      <c r="D258" s="175" t="s">
        <v>0</v>
      </c>
      <c r="E258" s="191" t="s">
        <v>60</v>
      </c>
      <c r="F258" s="57"/>
      <c r="G258" s="177" t="s">
        <v>14</v>
      </c>
      <c r="H258" s="177"/>
      <c r="I258" s="177"/>
      <c r="J258" s="198" t="s">
        <v>15</v>
      </c>
      <c r="K258" s="200"/>
      <c r="L258" s="58" t="s">
        <v>16</v>
      </c>
      <c r="M258" s="58" t="s">
        <v>17</v>
      </c>
      <c r="N258" s="60" t="s">
        <v>41</v>
      </c>
      <c r="O258" s="59"/>
      <c r="P258" s="60" t="s">
        <v>29</v>
      </c>
      <c r="Q258" s="61"/>
      <c r="R258" s="60" t="s">
        <v>29</v>
      </c>
      <c r="S258" s="3"/>
      <c r="U258" s="71"/>
    </row>
    <row r="259" spans="1:21" ht="16.5" x14ac:dyDescent="0.3">
      <c r="A259" s="1"/>
      <c r="B259" s="3"/>
      <c r="C259" s="194"/>
      <c r="D259" s="176"/>
      <c r="E259" s="192"/>
      <c r="F259" s="112"/>
      <c r="G259" s="109" t="s">
        <v>35</v>
      </c>
      <c r="H259" s="35"/>
      <c r="I259" s="109" t="s">
        <v>36</v>
      </c>
      <c r="J259" s="109" t="s">
        <v>47</v>
      </c>
      <c r="K259" s="109" t="s">
        <v>48</v>
      </c>
      <c r="L259" s="109" t="s">
        <v>49</v>
      </c>
      <c r="M259" s="109" t="s">
        <v>50</v>
      </c>
      <c r="N259" s="113" t="s">
        <v>42</v>
      </c>
      <c r="O259" s="114" t="s">
        <v>28</v>
      </c>
      <c r="P259" s="113" t="s">
        <v>25</v>
      </c>
      <c r="Q259" s="115" t="s">
        <v>18</v>
      </c>
      <c r="R259" s="113" t="s">
        <v>18</v>
      </c>
      <c r="S259" s="3"/>
      <c r="U259" s="71"/>
    </row>
    <row r="260" spans="1:21" x14ac:dyDescent="0.3">
      <c r="A260" s="1"/>
      <c r="B260" s="3"/>
      <c r="C260" s="194"/>
      <c r="D260" s="205"/>
      <c r="E260" s="119" t="s">
        <v>21</v>
      </c>
      <c r="F260" s="119"/>
      <c r="G260" s="135"/>
      <c r="H260" s="104"/>
      <c r="I260" s="136"/>
      <c r="J260" s="43"/>
      <c r="K260" s="43"/>
      <c r="L260" s="44"/>
      <c r="M260" s="44"/>
      <c r="N260" s="125" t="str">
        <f>$M$9</f>
        <v/>
      </c>
      <c r="O260" s="42" t="str">
        <f>IF(OR(ISBLANK(G260),ISBLANK(I260),ISBLANK(J260),ISBLANK(K260),ISBLANK(L260),ISBLANK(M260),ISBLANK(N260),N260=""),"",((((J260+K260)/2)-L260-M260-N260)/((G260+I260)/2)*100))</f>
        <v/>
      </c>
      <c r="P260" s="125" t="str">
        <f>O260</f>
        <v/>
      </c>
      <c r="Q260" s="42" t="str">
        <f>IF(OR(P260=""),"",P260/1000)</f>
        <v/>
      </c>
      <c r="R260" s="125" t="str">
        <f>Q260</f>
        <v/>
      </c>
      <c r="S260" s="3"/>
      <c r="U260" s="71"/>
    </row>
    <row r="261" spans="1:21" x14ac:dyDescent="0.3">
      <c r="A261" s="1"/>
      <c r="B261" s="3"/>
      <c r="C261" s="194"/>
      <c r="D261" s="203"/>
      <c r="E261" s="103" t="s">
        <v>22</v>
      </c>
      <c r="F261" s="50" t="str">
        <f>IF(OR(ISBLANK(G260),G260=""),"",(G260))</f>
        <v/>
      </c>
      <c r="G261" s="105" t="str">
        <f>F261</f>
        <v/>
      </c>
      <c r="H261" s="137" t="str">
        <f>IF(OR(ISBLANK(I260),I260=""),"",(I260))</f>
        <v/>
      </c>
      <c r="I261" s="105" t="str">
        <f>H261</f>
        <v/>
      </c>
      <c r="J261" s="117"/>
      <c r="K261" s="116"/>
      <c r="L261" s="116"/>
      <c r="M261" s="116"/>
      <c r="N261" s="118" t="str">
        <f>$M$10</f>
        <v/>
      </c>
      <c r="O261" s="52" t="str">
        <f>IF(OR(ISBLANK(G261),ISBLANK(I261),ISBLANK(J261),ISBLANK(K261),ISBLANK(L261),ISBLANK(M261),ISBLANK(N261),G261="",N261=""),"",((((J261+K261)/2)-L261-M261-N261)/((G261+I261)/2)*100))</f>
        <v/>
      </c>
      <c r="P261" s="154" t="str">
        <f>O261</f>
        <v/>
      </c>
      <c r="Q261" s="52" t="str">
        <f>IF(OR(P261=""),"",P261/1000)</f>
        <v/>
      </c>
      <c r="R261" s="154" t="str">
        <f>Q261</f>
        <v/>
      </c>
      <c r="S261" s="3"/>
      <c r="U261" s="71"/>
    </row>
    <row r="262" spans="1:21" x14ac:dyDescent="0.3">
      <c r="A262" s="1"/>
      <c r="B262" s="3"/>
      <c r="C262" s="194"/>
      <c r="D262" s="203"/>
      <c r="E262" s="103" t="s">
        <v>30</v>
      </c>
      <c r="F262" s="69"/>
      <c r="G262" s="111" t="s">
        <v>51</v>
      </c>
      <c r="H262" s="66"/>
      <c r="I262" s="66"/>
      <c r="J262" s="66"/>
      <c r="K262" s="66"/>
      <c r="L262" s="66"/>
      <c r="M262" s="66"/>
      <c r="N262" s="110"/>
      <c r="O262" s="55" t="str">
        <f>IF(OR(O260="",O261=""),"",O260+O261)</f>
        <v/>
      </c>
      <c r="P262" s="154" t="str">
        <f>O262</f>
        <v/>
      </c>
      <c r="Q262" s="55" t="str">
        <f>IF(OR(Q260="",Q261=""),"",Q260+Q261)</f>
        <v/>
      </c>
      <c r="R262" s="154" t="str">
        <f>Q262</f>
        <v/>
      </c>
      <c r="S262" s="3"/>
      <c r="U262" s="71"/>
    </row>
    <row r="263" spans="1:21" x14ac:dyDescent="0.3">
      <c r="A263" s="1"/>
      <c r="B263" s="3"/>
      <c r="C263" s="194"/>
      <c r="D263" s="203"/>
      <c r="E263" s="69"/>
      <c r="F263" s="69"/>
      <c r="G263" s="111"/>
      <c r="H263" s="66"/>
      <c r="I263" s="66"/>
      <c r="J263" s="66"/>
      <c r="K263" s="66"/>
      <c r="L263" s="66"/>
      <c r="M263" s="66"/>
      <c r="N263" s="33"/>
      <c r="O263" s="131"/>
      <c r="P263" s="33"/>
      <c r="Q263" s="131"/>
      <c r="R263" s="110"/>
      <c r="S263" s="3"/>
      <c r="U263" s="71"/>
    </row>
    <row r="264" spans="1:21" ht="45" x14ac:dyDescent="0.3">
      <c r="A264" s="1"/>
      <c r="B264" s="3"/>
      <c r="C264" s="194"/>
      <c r="D264" s="203"/>
      <c r="E264" s="3"/>
      <c r="F264" s="69"/>
      <c r="G264" s="3"/>
      <c r="H264" s="124"/>
      <c r="I264" s="201" t="s">
        <v>59</v>
      </c>
      <c r="J264" s="174" t="s">
        <v>32</v>
      </c>
      <c r="K264" s="174"/>
      <c r="L264" s="174"/>
      <c r="M264" s="174"/>
      <c r="N264" s="174"/>
      <c r="O264" s="53"/>
      <c r="P264" s="60" t="s">
        <v>29</v>
      </c>
      <c r="Q264" s="61"/>
      <c r="R264" s="60" t="s">
        <v>29</v>
      </c>
      <c r="S264" s="3"/>
      <c r="U264" s="71"/>
    </row>
    <row r="265" spans="1:21" ht="30" x14ac:dyDescent="0.3">
      <c r="A265" s="1"/>
      <c r="B265" s="3"/>
      <c r="C265" s="194"/>
      <c r="D265" s="95"/>
      <c r="E265" s="35"/>
      <c r="F265" s="139"/>
      <c r="G265" s="35"/>
      <c r="H265" s="94"/>
      <c r="I265" s="202"/>
      <c r="J265" s="62" t="s">
        <v>56</v>
      </c>
      <c r="K265" s="64" t="s">
        <v>40</v>
      </c>
      <c r="L265" s="62" t="s">
        <v>66</v>
      </c>
      <c r="M265" s="133" t="s">
        <v>64</v>
      </c>
      <c r="N265" s="62" t="s">
        <v>26</v>
      </c>
      <c r="O265" s="63" t="s">
        <v>28</v>
      </c>
      <c r="P265" s="64" t="s">
        <v>25</v>
      </c>
      <c r="Q265" s="65" t="s">
        <v>18</v>
      </c>
      <c r="R265" s="64" t="s">
        <v>18</v>
      </c>
      <c r="S265" s="3"/>
      <c r="U265" s="71"/>
    </row>
    <row r="266" spans="1:21" x14ac:dyDescent="0.3">
      <c r="A266" s="1"/>
      <c r="B266" s="3"/>
      <c r="C266" s="194"/>
      <c r="D266" s="203"/>
      <c r="E266" s="35"/>
      <c r="F266" s="107"/>
      <c r="G266" s="35"/>
      <c r="H266" s="11"/>
      <c r="I266" s="70" t="s">
        <v>27</v>
      </c>
      <c r="J266" s="138"/>
      <c r="K266" s="151" t="str">
        <f>$L$17</f>
        <v/>
      </c>
      <c r="L266" s="48">
        <v>100</v>
      </c>
      <c r="M266" s="48"/>
      <c r="N266" s="48"/>
      <c r="O266" s="50" t="str">
        <f>IF(OR(ISBLANK(L266),ISBLANK(N266),ISBLANK(K266),ISBLANK(J266),ISBLANK(M266),K266=""),"",(K266*L266*(N266/M266)*(100/J266)))</f>
        <v/>
      </c>
      <c r="P266" s="41" t="str">
        <f>O266</f>
        <v/>
      </c>
      <c r="Q266" s="50" t="str">
        <f>IF(OR(P266=""),"",P266/1000)</f>
        <v/>
      </c>
      <c r="R266" s="41" t="str">
        <f>Q266</f>
        <v/>
      </c>
      <c r="S266" s="3"/>
      <c r="U266" s="71"/>
    </row>
    <row r="267" spans="1:21" x14ac:dyDescent="0.3">
      <c r="A267" s="1"/>
      <c r="B267" s="3"/>
      <c r="C267" s="194"/>
      <c r="D267" s="203"/>
      <c r="E267" s="35"/>
      <c r="F267" s="69"/>
      <c r="G267" s="35"/>
      <c r="H267" s="11"/>
      <c r="I267" s="35"/>
      <c r="J267" s="69"/>
      <c r="K267" s="47"/>
      <c r="L267" s="12"/>
      <c r="M267" s="47"/>
      <c r="N267" s="47"/>
      <c r="O267" s="123"/>
      <c r="P267" s="33"/>
      <c r="Q267" s="123"/>
      <c r="R267" s="110"/>
      <c r="S267" s="3"/>
      <c r="U267" s="71"/>
    </row>
    <row r="268" spans="1:21" ht="45" x14ac:dyDescent="0.3">
      <c r="A268" s="1"/>
      <c r="B268" s="3"/>
      <c r="C268" s="194"/>
      <c r="D268" s="203"/>
      <c r="E268" s="69"/>
      <c r="F268" s="35"/>
      <c r="G268" s="35"/>
      <c r="H268" s="35"/>
      <c r="I268" s="35"/>
      <c r="J268" s="66"/>
      <c r="K268" s="66"/>
      <c r="L268" s="66"/>
      <c r="M268" s="3"/>
      <c r="N268" s="175" t="s">
        <v>57</v>
      </c>
      <c r="O268" s="69"/>
      <c r="P268" s="60" t="s">
        <v>29</v>
      </c>
      <c r="Q268" s="61"/>
      <c r="R268" s="60" t="s">
        <v>29</v>
      </c>
      <c r="S268" s="3"/>
      <c r="U268" s="71"/>
    </row>
    <row r="269" spans="1:21" x14ac:dyDescent="0.3">
      <c r="A269" s="1"/>
      <c r="B269" s="3"/>
      <c r="C269" s="194"/>
      <c r="D269" s="203"/>
      <c r="E269" s="35"/>
      <c r="F269" s="35"/>
      <c r="G269" s="35"/>
      <c r="H269" s="35"/>
      <c r="I269" s="35"/>
      <c r="J269" s="35"/>
      <c r="K269" s="66"/>
      <c r="L269" s="66"/>
      <c r="M269" s="3"/>
      <c r="N269" s="176"/>
      <c r="O269" s="127" t="s">
        <v>28</v>
      </c>
      <c r="P269" s="64" t="s">
        <v>25</v>
      </c>
      <c r="Q269" s="65" t="s">
        <v>18</v>
      </c>
      <c r="R269" s="64" t="s">
        <v>18</v>
      </c>
      <c r="S269" s="3"/>
      <c r="U269" s="71"/>
    </row>
    <row r="270" spans="1:21" x14ac:dyDescent="0.3">
      <c r="A270" s="1"/>
      <c r="B270" s="3"/>
      <c r="C270" s="194"/>
      <c r="D270" s="203"/>
      <c r="E270" s="35"/>
      <c r="F270" s="35"/>
      <c r="G270" s="35"/>
      <c r="H270" s="35"/>
      <c r="I270" s="35"/>
      <c r="J270" s="35"/>
      <c r="K270" s="66"/>
      <c r="L270" s="66"/>
      <c r="M270" s="3"/>
      <c r="N270" s="70" t="s">
        <v>21</v>
      </c>
      <c r="O270" s="50" t="str">
        <f>IF(OR(P260=""),"",(P260))</f>
        <v/>
      </c>
      <c r="P270" s="153" t="str">
        <f>O270</f>
        <v/>
      </c>
      <c r="Q270" s="50" t="str">
        <f>IF(OR(P270=""),"",P270/1000)</f>
        <v/>
      </c>
      <c r="R270" s="41" t="str">
        <f>Q270</f>
        <v/>
      </c>
      <c r="S270" s="3"/>
      <c r="U270" s="71"/>
    </row>
    <row r="271" spans="1:21" x14ac:dyDescent="0.3">
      <c r="A271" s="1"/>
      <c r="B271" s="3"/>
      <c r="C271" s="194"/>
      <c r="D271" s="203"/>
      <c r="E271" s="35"/>
      <c r="F271" s="35"/>
      <c r="G271" s="35"/>
      <c r="H271" s="35"/>
      <c r="I271" s="35"/>
      <c r="J271" s="35"/>
      <c r="K271" s="66"/>
      <c r="L271" s="66"/>
      <c r="M271" s="3"/>
      <c r="N271" s="70" t="s">
        <v>22</v>
      </c>
      <c r="O271" s="50" t="str">
        <f>IF(OR(P261=""),"",(P261))</f>
        <v/>
      </c>
      <c r="P271" s="153" t="str">
        <f>O271</f>
        <v/>
      </c>
      <c r="Q271" s="50" t="str">
        <f>IF(OR(P271=""),"",P271/1000)</f>
        <v/>
      </c>
      <c r="R271" s="41" t="str">
        <f>Q271</f>
        <v/>
      </c>
      <c r="S271" s="3"/>
      <c r="U271" s="71"/>
    </row>
    <row r="272" spans="1:21" x14ac:dyDescent="0.3">
      <c r="A272" s="1"/>
      <c r="B272" s="3"/>
      <c r="C272" s="194"/>
      <c r="D272" s="203"/>
      <c r="E272" s="3"/>
      <c r="F272" s="3"/>
      <c r="G272" s="3"/>
      <c r="H272" s="3"/>
      <c r="I272" s="3"/>
      <c r="J272" s="3"/>
      <c r="K272" s="3"/>
      <c r="L272" s="3"/>
      <c r="M272" s="3"/>
      <c r="N272" s="134" t="s">
        <v>27</v>
      </c>
      <c r="O272" s="50" t="str">
        <f>IF(OR(P266=""),"",(P266))</f>
        <v/>
      </c>
      <c r="P272" s="41" t="str">
        <f>O272</f>
        <v/>
      </c>
      <c r="Q272" s="50" t="str">
        <f>IF(OR(P272=""),"",P272/1000)</f>
        <v/>
      </c>
      <c r="R272" s="41" t="str">
        <f>Q272</f>
        <v/>
      </c>
      <c r="S272" s="3"/>
      <c r="U272" s="71"/>
    </row>
    <row r="273" spans="1:21" x14ac:dyDescent="0.3">
      <c r="A273" s="1"/>
      <c r="B273" s="3"/>
      <c r="C273" s="195"/>
      <c r="D273" s="204"/>
      <c r="E273" s="130"/>
      <c r="F273" s="130"/>
      <c r="G273" s="130"/>
      <c r="H273" s="130"/>
      <c r="I273" s="130"/>
      <c r="J273" s="130"/>
      <c r="K273" s="130"/>
      <c r="L273" s="130"/>
      <c r="M273" s="130"/>
      <c r="N273" s="134" t="s">
        <v>31</v>
      </c>
      <c r="O273" s="50" t="str">
        <f>IF(OR(P270="",P271="",P272=""),"",(P270+P271+P272))</f>
        <v/>
      </c>
      <c r="P273" s="41" t="str">
        <f>O273</f>
        <v/>
      </c>
      <c r="Q273" s="50" t="str">
        <f>IF(OR(P273=""),"",P273/1000)</f>
        <v/>
      </c>
      <c r="R273" s="41" t="str">
        <f>Q273</f>
        <v/>
      </c>
      <c r="S273" s="3"/>
      <c r="U273" s="71"/>
    </row>
    <row r="274" spans="1:21" x14ac:dyDescent="0.3">
      <c r="A274" s="1"/>
      <c r="B274" s="3"/>
      <c r="C274" s="78"/>
      <c r="D274" s="69"/>
      <c r="E274" s="79"/>
      <c r="F274" s="33"/>
      <c r="G274" s="66"/>
      <c r="H274" s="33"/>
      <c r="I274" s="33"/>
      <c r="J274" s="3"/>
      <c r="K274" s="3"/>
      <c r="L274" s="3"/>
      <c r="M274" s="3"/>
      <c r="N274" s="3"/>
      <c r="O274" s="3"/>
      <c r="P274" s="33"/>
      <c r="Q274" s="33"/>
      <c r="R274" s="33"/>
      <c r="S274" s="3"/>
      <c r="U274" s="71"/>
    </row>
    <row r="275" spans="1:21" ht="45" x14ac:dyDescent="0.3">
      <c r="A275" s="1"/>
      <c r="B275" s="3"/>
      <c r="C275" s="193">
        <v>16</v>
      </c>
      <c r="D275" s="175" t="s">
        <v>0</v>
      </c>
      <c r="E275" s="191" t="s">
        <v>60</v>
      </c>
      <c r="F275" s="57"/>
      <c r="G275" s="177" t="s">
        <v>14</v>
      </c>
      <c r="H275" s="177"/>
      <c r="I275" s="177"/>
      <c r="J275" s="198" t="s">
        <v>15</v>
      </c>
      <c r="K275" s="200"/>
      <c r="L275" s="58" t="s">
        <v>16</v>
      </c>
      <c r="M275" s="58" t="s">
        <v>17</v>
      </c>
      <c r="N275" s="60" t="s">
        <v>41</v>
      </c>
      <c r="O275" s="59"/>
      <c r="P275" s="60" t="s">
        <v>29</v>
      </c>
      <c r="Q275" s="61"/>
      <c r="R275" s="60" t="s">
        <v>29</v>
      </c>
      <c r="S275" s="3"/>
      <c r="U275" s="71"/>
    </row>
    <row r="276" spans="1:21" ht="16.5" x14ac:dyDescent="0.3">
      <c r="A276" s="1"/>
      <c r="B276" s="3"/>
      <c r="C276" s="194"/>
      <c r="D276" s="176"/>
      <c r="E276" s="192"/>
      <c r="F276" s="112"/>
      <c r="G276" s="109" t="s">
        <v>35</v>
      </c>
      <c r="H276" s="35"/>
      <c r="I276" s="109" t="s">
        <v>36</v>
      </c>
      <c r="J276" s="109" t="s">
        <v>47</v>
      </c>
      <c r="K276" s="109" t="s">
        <v>48</v>
      </c>
      <c r="L276" s="109" t="s">
        <v>49</v>
      </c>
      <c r="M276" s="109" t="s">
        <v>50</v>
      </c>
      <c r="N276" s="113" t="s">
        <v>42</v>
      </c>
      <c r="O276" s="114" t="s">
        <v>28</v>
      </c>
      <c r="P276" s="113" t="s">
        <v>25</v>
      </c>
      <c r="Q276" s="115" t="s">
        <v>18</v>
      </c>
      <c r="R276" s="113" t="s">
        <v>18</v>
      </c>
      <c r="S276" s="3"/>
      <c r="U276" s="71"/>
    </row>
    <row r="277" spans="1:21" x14ac:dyDescent="0.3">
      <c r="A277" s="1"/>
      <c r="B277" s="3"/>
      <c r="C277" s="194"/>
      <c r="D277" s="205"/>
      <c r="E277" s="119" t="s">
        <v>21</v>
      </c>
      <c r="F277" s="119"/>
      <c r="G277" s="135"/>
      <c r="H277" s="104"/>
      <c r="I277" s="136"/>
      <c r="J277" s="43"/>
      <c r="K277" s="43"/>
      <c r="L277" s="44"/>
      <c r="M277" s="44"/>
      <c r="N277" s="125" t="str">
        <f>$M$9</f>
        <v/>
      </c>
      <c r="O277" s="42" t="str">
        <f>IF(OR(ISBLANK(G277),ISBLANK(I277),ISBLANK(J277),ISBLANK(K277),ISBLANK(L277),ISBLANK(M277),ISBLANK(N277),N277=""),"",((((J277+K277)/2)-L277-M277-N277)/((G277+I277)/2)*100))</f>
        <v/>
      </c>
      <c r="P277" s="125" t="str">
        <f>O277</f>
        <v/>
      </c>
      <c r="Q277" s="42" t="str">
        <f>IF(OR(P277=""),"",P277/1000)</f>
        <v/>
      </c>
      <c r="R277" s="125" t="str">
        <f>Q277</f>
        <v/>
      </c>
      <c r="S277" s="3"/>
      <c r="U277" s="71"/>
    </row>
    <row r="278" spans="1:21" x14ac:dyDescent="0.3">
      <c r="A278" s="1"/>
      <c r="B278" s="3"/>
      <c r="C278" s="194"/>
      <c r="D278" s="203"/>
      <c r="E278" s="103" t="s">
        <v>22</v>
      </c>
      <c r="F278" s="50" t="str">
        <f>IF(OR(ISBLANK(G277),G277=""),"",(G277))</f>
        <v/>
      </c>
      <c r="G278" s="105" t="str">
        <f>F278</f>
        <v/>
      </c>
      <c r="H278" s="137" t="str">
        <f>IF(OR(ISBLANK(I277),I277=""),"",(I277))</f>
        <v/>
      </c>
      <c r="I278" s="105" t="str">
        <f>H278</f>
        <v/>
      </c>
      <c r="J278" s="117"/>
      <c r="K278" s="116"/>
      <c r="L278" s="116"/>
      <c r="M278" s="116"/>
      <c r="N278" s="118" t="str">
        <f>$M$10</f>
        <v/>
      </c>
      <c r="O278" s="52" t="str">
        <f>IF(OR(ISBLANK(G278),ISBLANK(I278),ISBLANK(J278),ISBLANK(K278),ISBLANK(L278),ISBLANK(M278),ISBLANK(N278),G278="",N278=""),"",((((J278+K278)/2)-L278-M278-N278)/((G278+I278)/2)*100))</f>
        <v/>
      </c>
      <c r="P278" s="154" t="str">
        <f>O278</f>
        <v/>
      </c>
      <c r="Q278" s="52" t="str">
        <f>IF(OR(P278=""),"",P278/1000)</f>
        <v/>
      </c>
      <c r="R278" s="154" t="str">
        <f>Q278</f>
        <v/>
      </c>
      <c r="S278" s="3"/>
      <c r="U278" s="71"/>
    </row>
    <row r="279" spans="1:21" x14ac:dyDescent="0.3">
      <c r="A279" s="1"/>
      <c r="B279" s="3"/>
      <c r="C279" s="194"/>
      <c r="D279" s="203"/>
      <c r="E279" s="103" t="s">
        <v>30</v>
      </c>
      <c r="F279" s="69"/>
      <c r="G279" s="111" t="s">
        <v>51</v>
      </c>
      <c r="H279" s="66"/>
      <c r="I279" s="66"/>
      <c r="J279" s="66"/>
      <c r="K279" s="66"/>
      <c r="L279" s="66"/>
      <c r="M279" s="66"/>
      <c r="N279" s="110"/>
      <c r="O279" s="55" t="str">
        <f>IF(OR(O277="",O278=""),"",O277+O278)</f>
        <v/>
      </c>
      <c r="P279" s="154" t="str">
        <f>O279</f>
        <v/>
      </c>
      <c r="Q279" s="55" t="str">
        <f>IF(OR(Q277="",Q278=""),"",Q277+Q278)</f>
        <v/>
      </c>
      <c r="R279" s="154" t="str">
        <f>Q279</f>
        <v/>
      </c>
      <c r="S279" s="3"/>
      <c r="U279" s="71"/>
    </row>
    <row r="280" spans="1:21" x14ac:dyDescent="0.3">
      <c r="A280" s="1"/>
      <c r="B280" s="3"/>
      <c r="C280" s="194"/>
      <c r="D280" s="203"/>
      <c r="E280" s="69"/>
      <c r="F280" s="69"/>
      <c r="G280" s="111"/>
      <c r="H280" s="66"/>
      <c r="I280" s="66"/>
      <c r="J280" s="66"/>
      <c r="K280" s="66"/>
      <c r="L280" s="66"/>
      <c r="M280" s="66"/>
      <c r="N280" s="33"/>
      <c r="O280" s="131"/>
      <c r="P280" s="33"/>
      <c r="Q280" s="131"/>
      <c r="R280" s="110"/>
      <c r="S280" s="3"/>
      <c r="U280" s="71"/>
    </row>
    <row r="281" spans="1:21" ht="45" x14ac:dyDescent="0.3">
      <c r="A281" s="1"/>
      <c r="B281" s="3"/>
      <c r="C281" s="194"/>
      <c r="D281" s="203"/>
      <c r="E281" s="3"/>
      <c r="F281" s="69"/>
      <c r="G281" s="3"/>
      <c r="H281" s="124"/>
      <c r="I281" s="201" t="s">
        <v>59</v>
      </c>
      <c r="J281" s="174" t="s">
        <v>32</v>
      </c>
      <c r="K281" s="174"/>
      <c r="L281" s="174"/>
      <c r="M281" s="174"/>
      <c r="N281" s="174"/>
      <c r="O281" s="53"/>
      <c r="P281" s="60" t="s">
        <v>29</v>
      </c>
      <c r="Q281" s="61"/>
      <c r="R281" s="60" t="s">
        <v>29</v>
      </c>
      <c r="S281" s="3"/>
      <c r="U281" s="71"/>
    </row>
    <row r="282" spans="1:21" ht="30" x14ac:dyDescent="0.3">
      <c r="A282" s="1"/>
      <c r="B282" s="3"/>
      <c r="C282" s="194"/>
      <c r="D282" s="95"/>
      <c r="E282" s="35"/>
      <c r="F282" s="139"/>
      <c r="G282" s="35"/>
      <c r="H282" s="94"/>
      <c r="I282" s="202"/>
      <c r="J282" s="62" t="s">
        <v>56</v>
      </c>
      <c r="K282" s="64" t="s">
        <v>40</v>
      </c>
      <c r="L282" s="62" t="s">
        <v>66</v>
      </c>
      <c r="M282" s="133" t="s">
        <v>64</v>
      </c>
      <c r="N282" s="62" t="s">
        <v>26</v>
      </c>
      <c r="O282" s="63" t="s">
        <v>28</v>
      </c>
      <c r="P282" s="64" t="s">
        <v>25</v>
      </c>
      <c r="Q282" s="65" t="s">
        <v>18</v>
      </c>
      <c r="R282" s="64" t="s">
        <v>18</v>
      </c>
      <c r="S282" s="3"/>
      <c r="U282" s="71"/>
    </row>
    <row r="283" spans="1:21" x14ac:dyDescent="0.3">
      <c r="A283" s="1"/>
      <c r="B283" s="3"/>
      <c r="C283" s="194"/>
      <c r="D283" s="203"/>
      <c r="E283" s="35"/>
      <c r="F283" s="107"/>
      <c r="G283" s="35"/>
      <c r="H283" s="11"/>
      <c r="I283" s="70" t="s">
        <v>27</v>
      </c>
      <c r="J283" s="138"/>
      <c r="K283" s="151" t="str">
        <f>$L$17</f>
        <v/>
      </c>
      <c r="L283" s="48">
        <v>100</v>
      </c>
      <c r="M283" s="48"/>
      <c r="N283" s="48"/>
      <c r="O283" s="50" t="str">
        <f>IF(OR(ISBLANK(L283),ISBLANK(N283),ISBLANK(K283),ISBLANK(J283),ISBLANK(M283),K283=""),"",(K283*L283*(N283/M283)*(100/J283)))</f>
        <v/>
      </c>
      <c r="P283" s="41" t="str">
        <f>O283</f>
        <v/>
      </c>
      <c r="Q283" s="50" t="str">
        <f>IF(OR(P283=""),"",P283/1000)</f>
        <v/>
      </c>
      <c r="R283" s="41" t="str">
        <f>Q283</f>
        <v/>
      </c>
      <c r="S283" s="3"/>
      <c r="U283" s="71"/>
    </row>
    <row r="284" spans="1:21" x14ac:dyDescent="0.3">
      <c r="A284" s="1"/>
      <c r="B284" s="3"/>
      <c r="C284" s="194"/>
      <c r="D284" s="203"/>
      <c r="E284" s="35"/>
      <c r="F284" s="69"/>
      <c r="G284" s="35"/>
      <c r="H284" s="11"/>
      <c r="I284" s="35"/>
      <c r="J284" s="69"/>
      <c r="K284" s="47"/>
      <c r="L284" s="12"/>
      <c r="M284" s="47"/>
      <c r="N284" s="47"/>
      <c r="O284" s="123"/>
      <c r="P284" s="33"/>
      <c r="Q284" s="123"/>
      <c r="R284" s="110"/>
      <c r="S284" s="3"/>
      <c r="U284" s="71"/>
    </row>
    <row r="285" spans="1:21" ht="45" x14ac:dyDescent="0.3">
      <c r="A285" s="1"/>
      <c r="B285" s="3"/>
      <c r="C285" s="194"/>
      <c r="D285" s="203"/>
      <c r="E285" s="69"/>
      <c r="F285" s="35"/>
      <c r="G285" s="35"/>
      <c r="H285" s="35"/>
      <c r="I285" s="35"/>
      <c r="J285" s="66"/>
      <c r="K285" s="66"/>
      <c r="L285" s="66"/>
      <c r="M285" s="3"/>
      <c r="N285" s="175" t="s">
        <v>57</v>
      </c>
      <c r="O285" s="69"/>
      <c r="P285" s="60" t="s">
        <v>29</v>
      </c>
      <c r="Q285" s="61"/>
      <c r="R285" s="60" t="s">
        <v>29</v>
      </c>
      <c r="S285" s="3"/>
      <c r="U285" s="71"/>
    </row>
    <row r="286" spans="1:21" x14ac:dyDescent="0.3">
      <c r="A286" s="1"/>
      <c r="B286" s="3"/>
      <c r="C286" s="194"/>
      <c r="D286" s="203"/>
      <c r="E286" s="35"/>
      <c r="F286" s="35"/>
      <c r="G286" s="35"/>
      <c r="H286" s="35"/>
      <c r="I286" s="35"/>
      <c r="J286" s="35"/>
      <c r="K286" s="66"/>
      <c r="L286" s="66"/>
      <c r="M286" s="3"/>
      <c r="N286" s="176"/>
      <c r="O286" s="127" t="s">
        <v>28</v>
      </c>
      <c r="P286" s="64" t="s">
        <v>25</v>
      </c>
      <c r="Q286" s="65" t="s">
        <v>18</v>
      </c>
      <c r="R286" s="64" t="s">
        <v>18</v>
      </c>
      <c r="S286" s="3"/>
      <c r="U286" s="71"/>
    </row>
    <row r="287" spans="1:21" x14ac:dyDescent="0.3">
      <c r="A287" s="1"/>
      <c r="B287" s="3"/>
      <c r="C287" s="194"/>
      <c r="D287" s="203"/>
      <c r="E287" s="35"/>
      <c r="F287" s="35"/>
      <c r="G287" s="35"/>
      <c r="H287" s="35"/>
      <c r="I287" s="35"/>
      <c r="J287" s="35"/>
      <c r="K287" s="66"/>
      <c r="L287" s="66"/>
      <c r="M287" s="3"/>
      <c r="N287" s="70" t="s">
        <v>21</v>
      </c>
      <c r="O287" s="50" t="str">
        <f>IF(OR(P277=""),"",(P277))</f>
        <v/>
      </c>
      <c r="P287" s="153" t="str">
        <f>O287</f>
        <v/>
      </c>
      <c r="Q287" s="50" t="str">
        <f>IF(OR(P287=""),"",P287/1000)</f>
        <v/>
      </c>
      <c r="R287" s="41" t="str">
        <f>Q287</f>
        <v/>
      </c>
      <c r="S287" s="3"/>
      <c r="U287" s="71"/>
    </row>
    <row r="288" spans="1:21" x14ac:dyDescent="0.3">
      <c r="A288" s="1"/>
      <c r="B288" s="3"/>
      <c r="C288" s="194"/>
      <c r="D288" s="203"/>
      <c r="E288" s="35"/>
      <c r="F288" s="35"/>
      <c r="G288" s="35"/>
      <c r="H288" s="35"/>
      <c r="I288" s="35"/>
      <c r="J288" s="35"/>
      <c r="K288" s="66"/>
      <c r="L288" s="66"/>
      <c r="M288" s="3"/>
      <c r="N288" s="70" t="s">
        <v>22</v>
      </c>
      <c r="O288" s="50" t="str">
        <f>IF(OR(P278=""),"",(P278))</f>
        <v/>
      </c>
      <c r="P288" s="153" t="str">
        <f>O288</f>
        <v/>
      </c>
      <c r="Q288" s="50" t="str">
        <f>IF(OR(P288=""),"",P288/1000)</f>
        <v/>
      </c>
      <c r="R288" s="41" t="str">
        <f>Q288</f>
        <v/>
      </c>
      <c r="S288" s="3"/>
      <c r="U288" s="71"/>
    </row>
    <row r="289" spans="1:21" x14ac:dyDescent="0.3">
      <c r="A289" s="1"/>
      <c r="B289" s="3"/>
      <c r="C289" s="194"/>
      <c r="D289" s="203"/>
      <c r="E289" s="3"/>
      <c r="F289" s="3"/>
      <c r="G289" s="3"/>
      <c r="H289" s="3"/>
      <c r="I289" s="3"/>
      <c r="J289" s="3"/>
      <c r="K289" s="3"/>
      <c r="L289" s="3"/>
      <c r="M289" s="3"/>
      <c r="N289" s="134" t="s">
        <v>27</v>
      </c>
      <c r="O289" s="50" t="str">
        <f>IF(OR(P283=""),"",(P283))</f>
        <v/>
      </c>
      <c r="P289" s="41" t="str">
        <f>O289</f>
        <v/>
      </c>
      <c r="Q289" s="50" t="str">
        <f>IF(OR(P289=""),"",P289/1000)</f>
        <v/>
      </c>
      <c r="R289" s="41" t="str">
        <f>Q289</f>
        <v/>
      </c>
      <c r="S289" s="3"/>
      <c r="U289" s="71"/>
    </row>
    <row r="290" spans="1:21" x14ac:dyDescent="0.3">
      <c r="A290" s="1"/>
      <c r="B290" s="3"/>
      <c r="C290" s="195"/>
      <c r="D290" s="204"/>
      <c r="E290" s="130"/>
      <c r="F290" s="130"/>
      <c r="G290" s="130"/>
      <c r="H290" s="130"/>
      <c r="I290" s="130"/>
      <c r="J290" s="130"/>
      <c r="K290" s="130"/>
      <c r="L290" s="130"/>
      <c r="M290" s="130"/>
      <c r="N290" s="134" t="s">
        <v>31</v>
      </c>
      <c r="O290" s="50" t="str">
        <f>IF(OR(P287="",P288="",P289=""),"",(P287+P288+P289))</f>
        <v/>
      </c>
      <c r="P290" s="41" t="str">
        <f>O290</f>
        <v/>
      </c>
      <c r="Q290" s="50" t="str">
        <f>IF(OR(P290=""),"",P290/1000)</f>
        <v/>
      </c>
      <c r="R290" s="41" t="str">
        <f>Q290</f>
        <v/>
      </c>
      <c r="S290" s="3"/>
      <c r="U290" s="71"/>
    </row>
    <row r="291" spans="1:21" x14ac:dyDescent="0.3">
      <c r="A291" s="1"/>
      <c r="B291" s="3"/>
      <c r="C291" s="78"/>
      <c r="D291" s="69"/>
      <c r="E291" s="79"/>
      <c r="F291" s="33"/>
      <c r="G291" s="66"/>
      <c r="H291" s="33"/>
      <c r="I291" s="33"/>
      <c r="J291" s="3"/>
      <c r="K291" s="3"/>
      <c r="L291" s="3"/>
      <c r="M291" s="3"/>
      <c r="N291" s="3"/>
      <c r="O291" s="3"/>
      <c r="P291" s="3"/>
      <c r="Q291" s="33"/>
      <c r="R291" s="33"/>
      <c r="S291" s="3"/>
      <c r="U291" s="71"/>
    </row>
    <row r="292" spans="1:21" x14ac:dyDescent="0.3">
      <c r="A292" s="1"/>
      <c r="B292" s="3"/>
      <c r="C292" s="3"/>
      <c r="D292" s="5"/>
      <c r="E292" s="3"/>
      <c r="F292" s="3"/>
      <c r="G292" s="3"/>
      <c r="H292" s="3"/>
      <c r="I292" s="33"/>
      <c r="J292" s="33"/>
      <c r="K292" s="33"/>
      <c r="L292" s="33"/>
      <c r="M292" s="33"/>
      <c r="N292" s="33"/>
      <c r="O292" s="33"/>
      <c r="P292" s="33"/>
      <c r="Q292" s="33"/>
      <c r="R292" s="33"/>
      <c r="S292" s="3"/>
      <c r="U292" s="71"/>
    </row>
    <row r="293" spans="1:21" x14ac:dyDescent="0.3">
      <c r="A293" s="1"/>
      <c r="B293" s="3"/>
      <c r="C293" s="3"/>
      <c r="D293" s="5"/>
      <c r="E293" s="3"/>
      <c r="F293" s="3"/>
      <c r="G293" s="3"/>
      <c r="H293" s="3"/>
      <c r="I293" s="33"/>
      <c r="J293" s="33"/>
      <c r="K293" s="33"/>
      <c r="L293" s="33"/>
      <c r="M293" s="33"/>
      <c r="N293" s="33"/>
      <c r="O293" s="33"/>
      <c r="P293" s="33"/>
      <c r="Q293" s="33"/>
      <c r="R293" s="33"/>
      <c r="S293" s="3"/>
    </row>
    <row r="294" spans="1:21" x14ac:dyDescent="0.3">
      <c r="A294" s="1"/>
      <c r="B294" s="1"/>
      <c r="C294" s="1"/>
      <c r="E294" s="1"/>
      <c r="F294" s="1"/>
      <c r="G294" s="1"/>
      <c r="H294" s="1"/>
      <c r="I294" s="1"/>
      <c r="J294" s="1"/>
      <c r="K294" s="1"/>
      <c r="L294" s="1"/>
      <c r="M294" s="1"/>
      <c r="N294" s="1"/>
      <c r="O294" s="1"/>
      <c r="P294" s="1"/>
      <c r="Q294" s="72"/>
      <c r="R294" s="72"/>
      <c r="S294" s="1"/>
    </row>
  </sheetData>
  <sheetProtection password="8E71" sheet="1" objects="1" scenarios="1"/>
  <mergeCells count="165">
    <mergeCell ref="C207:C222"/>
    <mergeCell ref="C190:C205"/>
    <mergeCell ref="C173:C188"/>
    <mergeCell ref="C156:C171"/>
    <mergeCell ref="C275:C290"/>
    <mergeCell ref="D275:D276"/>
    <mergeCell ref="C224:C239"/>
    <mergeCell ref="D175:D179"/>
    <mergeCell ref="D181:D188"/>
    <mergeCell ref="D158:D162"/>
    <mergeCell ref="E275:E276"/>
    <mergeCell ref="C258:C273"/>
    <mergeCell ref="D277:D281"/>
    <mergeCell ref="D283:D290"/>
    <mergeCell ref="N251:N252"/>
    <mergeCell ref="D258:D259"/>
    <mergeCell ref="E258:E259"/>
    <mergeCell ref="G258:I258"/>
    <mergeCell ref="J258:K258"/>
    <mergeCell ref="D260:D264"/>
    <mergeCell ref="N285:N286"/>
    <mergeCell ref="D266:D273"/>
    <mergeCell ref="N234:N235"/>
    <mergeCell ref="C241:C256"/>
    <mergeCell ref="D241:D242"/>
    <mergeCell ref="E241:E242"/>
    <mergeCell ref="G241:I241"/>
    <mergeCell ref="J241:K241"/>
    <mergeCell ref="D243:D247"/>
    <mergeCell ref="D249:D256"/>
    <mergeCell ref="J224:K224"/>
    <mergeCell ref="D226:D230"/>
    <mergeCell ref="D232:D239"/>
    <mergeCell ref="I230:I231"/>
    <mergeCell ref="J230:N230"/>
    <mergeCell ref="D224:D225"/>
    <mergeCell ref="E224:E225"/>
    <mergeCell ref="G224:I224"/>
    <mergeCell ref="J207:K207"/>
    <mergeCell ref="D209:D213"/>
    <mergeCell ref="D215:D222"/>
    <mergeCell ref="I213:I214"/>
    <mergeCell ref="J213:N213"/>
    <mergeCell ref="N217:N218"/>
    <mergeCell ref="D207:D208"/>
    <mergeCell ref="E207:E208"/>
    <mergeCell ref="G207:I207"/>
    <mergeCell ref="J190:K190"/>
    <mergeCell ref="D192:D196"/>
    <mergeCell ref="D198:D205"/>
    <mergeCell ref="I196:I197"/>
    <mergeCell ref="J196:N196"/>
    <mergeCell ref="N200:N201"/>
    <mergeCell ref="D190:D191"/>
    <mergeCell ref="E190:E191"/>
    <mergeCell ref="G190:I190"/>
    <mergeCell ref="I179:I180"/>
    <mergeCell ref="J179:N179"/>
    <mergeCell ref="N183:N184"/>
    <mergeCell ref="D173:D174"/>
    <mergeCell ref="E173:E174"/>
    <mergeCell ref="G173:I173"/>
    <mergeCell ref="D164:D171"/>
    <mergeCell ref="I162:I163"/>
    <mergeCell ref="J162:N162"/>
    <mergeCell ref="N166:N167"/>
    <mergeCell ref="D156:D157"/>
    <mergeCell ref="E156:E157"/>
    <mergeCell ref="G156:I156"/>
    <mergeCell ref="D141:D145"/>
    <mergeCell ref="D147:D154"/>
    <mergeCell ref="I145:I146"/>
    <mergeCell ref="J145:N145"/>
    <mergeCell ref="N149:N150"/>
    <mergeCell ref="J156:K156"/>
    <mergeCell ref="C139:C154"/>
    <mergeCell ref="D139:D140"/>
    <mergeCell ref="E139:E140"/>
    <mergeCell ref="G139:I139"/>
    <mergeCell ref="J122:K122"/>
    <mergeCell ref="D124:D128"/>
    <mergeCell ref="D130:D137"/>
    <mergeCell ref="I128:I129"/>
    <mergeCell ref="J128:N128"/>
    <mergeCell ref="N132:N133"/>
    <mergeCell ref="C122:C137"/>
    <mergeCell ref="D122:D123"/>
    <mergeCell ref="E122:E123"/>
    <mergeCell ref="G122:I122"/>
    <mergeCell ref="J105:K105"/>
    <mergeCell ref="D107:D111"/>
    <mergeCell ref="D113:D120"/>
    <mergeCell ref="I111:I112"/>
    <mergeCell ref="J111:N111"/>
    <mergeCell ref="N115:N116"/>
    <mergeCell ref="C105:C120"/>
    <mergeCell ref="D105:D106"/>
    <mergeCell ref="E105:E106"/>
    <mergeCell ref="G105:I105"/>
    <mergeCell ref="J88:K88"/>
    <mergeCell ref="D90:D94"/>
    <mergeCell ref="D96:D103"/>
    <mergeCell ref="I94:I95"/>
    <mergeCell ref="J94:N94"/>
    <mergeCell ref="N98:N99"/>
    <mergeCell ref="C88:C103"/>
    <mergeCell ref="D88:D89"/>
    <mergeCell ref="E88:E89"/>
    <mergeCell ref="G88:I88"/>
    <mergeCell ref="N64:N65"/>
    <mergeCell ref="C71:C86"/>
    <mergeCell ref="D71:D72"/>
    <mergeCell ref="E71:E72"/>
    <mergeCell ref="G71:I71"/>
    <mergeCell ref="J71:K71"/>
    <mergeCell ref="C37:C52"/>
    <mergeCell ref="C54:C69"/>
    <mergeCell ref="D54:D55"/>
    <mergeCell ref="E54:E55"/>
    <mergeCell ref="G54:I54"/>
    <mergeCell ref="D37:D38"/>
    <mergeCell ref="E37:E38"/>
    <mergeCell ref="I43:I44"/>
    <mergeCell ref="D56:D60"/>
    <mergeCell ref="D62:D69"/>
    <mergeCell ref="E4:G4"/>
    <mergeCell ref="J20:K20"/>
    <mergeCell ref="D22:D26"/>
    <mergeCell ref="D28:D35"/>
    <mergeCell ref="G20:I20"/>
    <mergeCell ref="E13:E16"/>
    <mergeCell ref="D20:D21"/>
    <mergeCell ref="E20:E21"/>
    <mergeCell ref="E7:E10"/>
    <mergeCell ref="H7:J7"/>
    <mergeCell ref="I26:I27"/>
    <mergeCell ref="C20:C35"/>
    <mergeCell ref="N30:N31"/>
    <mergeCell ref="G7:G8"/>
    <mergeCell ref="J26:N26"/>
    <mergeCell ref="J77:N77"/>
    <mergeCell ref="J37:K37"/>
    <mergeCell ref="D39:D43"/>
    <mergeCell ref="I60:I61"/>
    <mergeCell ref="J60:N60"/>
    <mergeCell ref="D45:D52"/>
    <mergeCell ref="I281:I282"/>
    <mergeCell ref="J281:N281"/>
    <mergeCell ref="I247:I248"/>
    <mergeCell ref="J247:N247"/>
    <mergeCell ref="I264:I265"/>
    <mergeCell ref="J264:N264"/>
    <mergeCell ref="D73:D77"/>
    <mergeCell ref="D79:D86"/>
    <mergeCell ref="N81:N82"/>
    <mergeCell ref="J275:K275"/>
    <mergeCell ref="N268:N269"/>
    <mergeCell ref="G275:I275"/>
    <mergeCell ref="J43:N43"/>
    <mergeCell ref="N47:N48"/>
    <mergeCell ref="G37:I37"/>
    <mergeCell ref="I77:I78"/>
    <mergeCell ref="J54:K54"/>
    <mergeCell ref="J139:K139"/>
    <mergeCell ref="J173:K173"/>
  </mergeCells>
  <phoneticPr fontId="0" type="noConversion"/>
  <dataValidations count="3">
    <dataValidation allowBlank="1" showInputMessage="1" sqref="J16:J18 U1:U5 V1:IV8 Q1:T8 J5:J6 Q9:S12 N1:N6 L4:M6 K6 F9:F23 A1:C18 D1:M3 I28 D4:D20 U7:U8 R13:IV18 U9:IV12 I8:J10 H7 E4:E7 G11:K12 P1:P6 N13:N16 K13:K16 N17:P18 J247 G13:J15 L11:L18 J264 P281:P288 J248:N249 J230 J213 J196 J179 J162 J145 J128 J111 I96 J94 I21:I25 I62 O31:O35 I45 G16:I19 J26 C292:R65536 F291 H291:I291 J231:N232 K285:L288 F282:F284 H282:H284 J285 E277:E278 G275:G280 P264:P271 H278:H280 Q281:R290 O264:O267 D277 J258:R263 C275:E275 I276:I280 O286:O290 I283 K284:N284 H274:I274 F274:F278 J214:N215 K268:L271 F265:F267 H265:H267 J268 E260:E261 G258:G263 P247:P254 H261:H263 Q264:R273 O247:O250 D260 J241:R246 C258:E258 I259:I263 O269:O273 I249 K267:N267 F257:F261 H257:I257 J197:N198 K251:L254 F248:F250 H248:H250 J251 E243:E244 G241:G246 P230:P237 H244:H246 Q247:R256 O230:O233 D243 J224:R229 C241:E241 I242:I246 O252:O256 I232 K250:N250 H240:I240 F240:F244 J180:N181 K234:L237 F231:F233 H231:H233 J234 E226:E227 G224:G229 P213:P220 H227:H229 Q230:R239 O213:O216 D226 J207:R212 C224:E224 I225:I229 O235:O239 I215 K233:N233 F223:F227 H223:I223 J163:N164 K217:L220 F214:F216 H214:H216 J217 E209:E210 G207:G212 P196:P203 H210:H212 Q213:R222 O196:O199 D209 J190:R195 C207:E207 I208:I212 O218:O222 I198 K216:N216 H206:I206 F206:F210 J146:N147 K200:L203 F197:F199 H197:H199 J200 E192:E193 G190:G195 P179:P186 H193:H195 Q196:R205 O179:O182 D192 J173:R178 C190:E190 I191:I195 O201:O205 I181 K199:N199 F189:F193 H189:I189 J129:N130 K183:L186 F180:F182 H180:H182 J183 E175:E176 G173:G178 P162:P169 H176:H178 Q179:R188 O162:O165 D175 J156:R161 C173:E173 I174:I178 O184:O188 I164 K182:N182 H172:I172 F172:F176 J112:N113 K166:L169 F163:F165 H163:H165 J166 E158:E159 G156:G161 P145:P152 H159:H161 Q162:R171 O145:O148 D158 J139:R144 C156:E156 I157:I161 O167:O171 I147 K165:N165 F155:F159 H155:I155 J95:N96 K149:L152 F146:F148 H146:H148 J149 E141:E142 G139:G144 P128:P135 H142:H144 Q145:R154 O128:O131 D141 J122:R127 C139:E139 I140:I144 O150:O154 I130 K148:N148 H138:I138 F138:F142 I79 K132:L135 F129:F131 H129:H131 J132 E124:E125 G122:G127 P111:P118 H125:H127 Q128:R137 O111:O113 D124 J105:R110 C122:E122 I123:I127 O133:O137 O94:O96 K131:N131 F121:F125 H121:I121 J60 K115:L118 F112:F114 H112:H114 J115 E107:E108 G105:G110 K97:O97 H108:H110 Q111:R120 P94:P101 D107 J88:R93 C105:E105 I106:I110 O116:O120 O77:O79 H104:I104 F104:F108 J61:N62 K98:L101 F95:F97 H95:H97 J98 E90:E91 G88:G93 K80:O80 H91:H93 Q94:R103 P77:P84 D90 J71:R76 C88:E88 I89:I93 O99:O103 J77 F87:F91 H87:I87 J43 K81:L84 F78:F80 H78:H80 J81 E73:E74 G71:G76 K63:O63 H74:H76 Q77:R86 P60:P67 D73 J54:R59 C71:E71 I72:I76 O82:O86 O43:O46 H70:I70 F70:F74 P43:P50 K64:L67 F61:F63 H61:H63 J64 E56:E57 G54:G59 J44:N45 F29 H57:H59 Q60:R69 J78:N79 D56 J282:N283 C54:E54 I55:I59 O65:O69 J27:N28 F53:F57 H53:I53 K114:O114 K47:L50 F44:F46 H44:H46 J47 E39:E40 G37:G42 O60:O62 H40:H42 Q43:R52 O281:O284 D39 O1:O12 C37:E37 I38:I42 O48:O52 K7:M10 K46:N46 H36:I36 F36:F40 K30:L33 J275:R280 H27:H29 J30 I266 E22:E23 G20:G25 P26:P33 H23:H25 C19:C20 A19:B65536 E20 S26:IV65536 Q26:R35 O26:O29 D22 J19:IV25 K29:N29 I113 J281 J265:N266 J37:R42"/>
    <dataValidation type="list" allowBlank="1" showInputMessage="1" sqref="P13">
      <formula1>$U$3:$U$5</formula1>
    </dataValidation>
    <dataValidation type="list" allowBlank="1" showInputMessage="1" sqref="K5">
      <formula1>Method</formula1>
    </dataValidation>
  </dataValidations>
  <pageMargins left="0.59055118110236227" right="0.59055118110236227" top="0.59055118110236227" bottom="0.98425196850393704" header="0.51181102362204722" footer="0.51181102362204722"/>
  <pageSetup paperSize="9" scale="63" fitToHeight="12" orientation="landscape" horizontalDpi="360" verticalDpi="360" r:id="rId1"/>
  <headerFooter alignWithMargins="0">
    <oddFooter>&amp;LPrinted on &amp;D, Page &amp;P of &amp;N</oddFooter>
  </headerFooter>
  <rowBreaks count="8" manualBreakCount="8">
    <brk id="36" min="1" max="18" man="1"/>
    <brk id="70" min="1" max="18" man="1"/>
    <brk id="104" min="1" max="18" man="1"/>
    <brk id="138" min="1" max="18" man="1"/>
    <brk id="172" min="1" max="18" man="1"/>
    <brk id="206" min="1" max="18" man="1"/>
    <brk id="240" min="1" max="18" man="1"/>
    <brk id="274" min="1" max="18" man="1"/>
  </rowBreaks>
  <ignoredErrors>
    <ignoredError sqref="P24"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tabSelected="1" zoomScaleNormal="82" workbookViewId="0">
      <selection activeCell="Q4" sqref="Q4"/>
    </sheetView>
  </sheetViews>
  <sheetFormatPr defaultColWidth="12.28515625" defaultRowHeight="15" x14ac:dyDescent="0.3"/>
  <cols>
    <col min="1" max="1" width="1.7109375" style="31" customWidth="1"/>
    <col min="2" max="2" width="0.7109375" style="31" customWidth="1"/>
    <col min="3" max="3" width="3.140625" style="31" customWidth="1"/>
    <col min="4" max="4" width="3.140625" style="31" hidden="1" customWidth="1"/>
    <col min="5" max="5" width="16.28515625" style="31" customWidth="1"/>
    <col min="6" max="9" width="12.140625" style="31" customWidth="1"/>
    <col min="10" max="10" width="1.42578125" style="31" customWidth="1"/>
    <col min="11" max="14" width="12.140625" style="31" customWidth="1"/>
    <col min="15" max="15" width="0.85546875" style="31" customWidth="1"/>
    <col min="16" max="16" width="11.5703125" style="31" customWidth="1"/>
    <col min="17" max="16384" width="12.28515625" style="31"/>
  </cols>
  <sheetData>
    <row r="1" spans="1:15" ht="7.7" customHeight="1" x14ac:dyDescent="0.3">
      <c r="A1" s="1"/>
      <c r="B1" s="1"/>
      <c r="C1" s="1"/>
      <c r="D1" s="1"/>
      <c r="E1" s="1"/>
      <c r="F1" s="1"/>
      <c r="G1" s="1"/>
      <c r="H1" s="1"/>
      <c r="I1" s="1"/>
      <c r="J1" s="1"/>
      <c r="K1" s="1"/>
      <c r="L1" s="1"/>
    </row>
    <row r="2" spans="1:15" ht="129" customHeight="1" x14ac:dyDescent="0.3">
      <c r="A2" s="1"/>
      <c r="B2" s="3"/>
      <c r="C2" s="3"/>
      <c r="D2" s="3"/>
      <c r="E2" s="3"/>
      <c r="F2" s="3"/>
      <c r="G2" s="3"/>
      <c r="H2" s="3"/>
      <c r="I2" s="3"/>
      <c r="J2" s="3"/>
      <c r="K2" s="3"/>
      <c r="L2" s="3"/>
      <c r="M2" s="3"/>
      <c r="N2" s="3"/>
      <c r="O2" s="3"/>
    </row>
    <row r="3" spans="1:15" ht="15" customHeight="1" x14ac:dyDescent="0.3">
      <c r="A3" s="1"/>
      <c r="B3" s="3"/>
      <c r="C3" s="3"/>
      <c r="D3" s="3"/>
      <c r="E3" s="3"/>
      <c r="F3" s="3"/>
      <c r="G3" s="3"/>
      <c r="H3" s="3"/>
      <c r="I3" s="3"/>
      <c r="J3" s="3"/>
      <c r="K3" s="3"/>
      <c r="L3" s="3"/>
      <c r="M3" s="3"/>
      <c r="N3" s="3"/>
      <c r="O3" s="3"/>
    </row>
    <row r="4" spans="1:15" x14ac:dyDescent="0.3">
      <c r="A4" s="1"/>
      <c r="B4" s="3"/>
      <c r="C4" s="3"/>
      <c r="D4" s="3"/>
      <c r="E4" s="3"/>
      <c r="F4" s="24"/>
      <c r="G4" s="24"/>
      <c r="H4" s="67"/>
      <c r="I4" s="11"/>
      <c r="J4" s="11"/>
      <c r="K4" s="11"/>
      <c r="L4" s="3"/>
      <c r="M4" s="32"/>
      <c r="N4" s="32"/>
      <c r="O4" s="3"/>
    </row>
    <row r="5" spans="1:15" ht="15.2" customHeight="1" x14ac:dyDescent="0.3">
      <c r="A5" s="1"/>
      <c r="B5" s="3"/>
      <c r="C5" s="3"/>
      <c r="D5" s="3"/>
      <c r="E5" s="3"/>
      <c r="F5" s="3"/>
      <c r="G5" s="3"/>
      <c r="H5" s="3"/>
      <c r="I5" s="3"/>
      <c r="J5" s="3"/>
      <c r="K5" s="3"/>
      <c r="L5" s="3"/>
      <c r="M5" s="3"/>
      <c r="N5" s="3"/>
      <c r="O5" s="3"/>
    </row>
    <row r="6" spans="1:15" ht="30" x14ac:dyDescent="0.3">
      <c r="A6" s="1"/>
      <c r="B6" s="3"/>
      <c r="C6" s="6"/>
      <c r="D6" s="6"/>
      <c r="E6" s="56" t="s">
        <v>0</v>
      </c>
      <c r="F6" s="177" t="s">
        <v>25</v>
      </c>
      <c r="G6" s="177"/>
      <c r="H6" s="177"/>
      <c r="I6" s="177"/>
      <c r="J6" s="91"/>
      <c r="K6" s="181" t="s">
        <v>18</v>
      </c>
      <c r="L6" s="181"/>
      <c r="M6" s="181"/>
      <c r="N6" s="181"/>
      <c r="O6" s="3"/>
    </row>
    <row r="7" spans="1:15" s="71" customFormat="1" x14ac:dyDescent="0.2">
      <c r="A7" s="34"/>
      <c r="B7" s="35"/>
      <c r="C7" s="6"/>
      <c r="D7" s="6"/>
      <c r="E7" s="6"/>
      <c r="F7" s="102" t="s">
        <v>21</v>
      </c>
      <c r="G7" s="102" t="s">
        <v>22</v>
      </c>
      <c r="H7" s="62" t="s">
        <v>27</v>
      </c>
      <c r="I7" s="62" t="s">
        <v>39</v>
      </c>
      <c r="J7" s="92"/>
      <c r="K7" s="102" t="s">
        <v>21</v>
      </c>
      <c r="L7" s="102" t="s">
        <v>22</v>
      </c>
      <c r="M7" s="62" t="s">
        <v>27</v>
      </c>
      <c r="N7" s="62" t="s">
        <v>39</v>
      </c>
      <c r="O7" s="36"/>
    </row>
    <row r="8" spans="1:15" x14ac:dyDescent="0.3">
      <c r="A8" s="1"/>
      <c r="B8" s="3"/>
      <c r="C8" s="90">
        <v>1</v>
      </c>
      <c r="D8" s="140" t="str">
        <f>IF(OR(ISBLANK('Calc IDF, HMWSDF &amp; LMWSDF'!D27)),"",'Calc IDF, HMWSDF &amp; LMWSDF'!D27)</f>
        <v/>
      </c>
      <c r="E8" s="70" t="str">
        <f>D8</f>
        <v/>
      </c>
      <c r="F8" s="155" t="str">
        <f>'Calc IDF, HMWSDF &amp; LMWSDF'!P32</f>
        <v/>
      </c>
      <c r="G8" s="155" t="str">
        <f>'Calc IDF, HMWSDF &amp; LMWSDF'!P33</f>
        <v/>
      </c>
      <c r="H8" s="155" t="str">
        <f>'Calc IDF, HMWSDF &amp; LMWSDF'!P34</f>
        <v/>
      </c>
      <c r="I8" s="41" t="str">
        <f>'Calc IDF, HMWSDF &amp; LMWSDF'!P35</f>
        <v/>
      </c>
      <c r="J8" s="66"/>
      <c r="K8" s="155" t="str">
        <f>'Calc IDF, HMWSDF &amp; LMWSDF'!R32</f>
        <v/>
      </c>
      <c r="L8" s="155" t="str">
        <f>'Calc IDF, HMWSDF &amp; LMWSDF'!R33</f>
        <v/>
      </c>
      <c r="M8" s="155" t="str">
        <f>'Calc IDF, HMWSDF &amp; LMWSDF'!R34</f>
        <v/>
      </c>
      <c r="N8" s="41" t="str">
        <f>'Calc IDF, HMWSDF &amp; LMWSDF'!R35</f>
        <v/>
      </c>
      <c r="O8" s="3"/>
    </row>
    <row r="9" spans="1:15" x14ac:dyDescent="0.3">
      <c r="A9" s="1"/>
      <c r="B9" s="3"/>
      <c r="C9" s="90">
        <v>2</v>
      </c>
      <c r="D9" s="140" t="str">
        <f>IF(OR(ISBLANK('Calc IDF, HMWSDF &amp; LMWSDF'!D44)),"",'Calc IDF, HMWSDF &amp; LMWSDF'!D44)</f>
        <v/>
      </c>
      <c r="E9" s="70" t="str">
        <f t="shared" ref="E9:E23" si="0">D9</f>
        <v/>
      </c>
      <c r="F9" s="155" t="str">
        <f>'Calc IDF, HMWSDF &amp; LMWSDF'!P49</f>
        <v/>
      </c>
      <c r="G9" s="155" t="str">
        <f>'Calc IDF, HMWSDF &amp; LMWSDF'!P50</f>
        <v/>
      </c>
      <c r="H9" s="155" t="str">
        <f>'Calc IDF, HMWSDF &amp; LMWSDF'!P51</f>
        <v/>
      </c>
      <c r="I9" s="41" t="str">
        <f>'Calc IDF, HMWSDF &amp; LMWSDF'!P52</f>
        <v/>
      </c>
      <c r="J9" s="66"/>
      <c r="K9" s="155" t="str">
        <f>'Calc IDF, HMWSDF &amp; LMWSDF'!R49</f>
        <v/>
      </c>
      <c r="L9" s="155" t="str">
        <f>'Calc IDF, HMWSDF &amp; LMWSDF'!R50</f>
        <v/>
      </c>
      <c r="M9" s="155" t="str">
        <f>'Calc IDF, HMWSDF &amp; LMWSDF'!R51</f>
        <v/>
      </c>
      <c r="N9" s="41" t="str">
        <f>'Calc IDF, HMWSDF &amp; LMWSDF'!R52</f>
        <v/>
      </c>
      <c r="O9" s="3"/>
    </row>
    <row r="10" spans="1:15" x14ac:dyDescent="0.3">
      <c r="A10" s="1"/>
      <c r="B10" s="3"/>
      <c r="C10" s="90">
        <v>3</v>
      </c>
      <c r="D10" s="140" t="str">
        <f>IF(OR(ISBLANK('Calc IDF, HMWSDF &amp; LMWSDF'!D61)),"",'Calc IDF, HMWSDF &amp; LMWSDF'!D61)</f>
        <v/>
      </c>
      <c r="E10" s="70" t="str">
        <f t="shared" si="0"/>
        <v/>
      </c>
      <c r="F10" s="155" t="str">
        <f>'Calc IDF, HMWSDF &amp; LMWSDF'!P66</f>
        <v/>
      </c>
      <c r="G10" s="155" t="str">
        <f>'Calc IDF, HMWSDF &amp; LMWSDF'!P67</f>
        <v/>
      </c>
      <c r="H10" s="155" t="str">
        <f>'Calc IDF, HMWSDF &amp; LMWSDF'!P68</f>
        <v/>
      </c>
      <c r="I10" s="41" t="str">
        <f>'Calc IDF, HMWSDF &amp; LMWSDF'!P69</f>
        <v/>
      </c>
      <c r="J10" s="66"/>
      <c r="K10" s="155" t="str">
        <f>'Calc IDF, HMWSDF &amp; LMWSDF'!R66</f>
        <v/>
      </c>
      <c r="L10" s="155" t="str">
        <f>'Calc IDF, HMWSDF &amp; LMWSDF'!R67</f>
        <v/>
      </c>
      <c r="M10" s="155" t="str">
        <f>'Calc IDF, HMWSDF &amp; LMWSDF'!R68</f>
        <v/>
      </c>
      <c r="N10" s="41" t="str">
        <f>'Calc IDF, HMWSDF &amp; LMWSDF'!R69</f>
        <v/>
      </c>
      <c r="O10" s="3"/>
    </row>
    <row r="11" spans="1:15" x14ac:dyDescent="0.3">
      <c r="A11" s="1"/>
      <c r="B11" s="3"/>
      <c r="C11" s="90">
        <v>4</v>
      </c>
      <c r="D11" s="140" t="str">
        <f>IF(OR(ISBLANK('Calc IDF, HMWSDF &amp; LMWSDF'!D78)),"",'Calc IDF, HMWSDF &amp; LMWSDF'!D78)</f>
        <v/>
      </c>
      <c r="E11" s="70" t="str">
        <f t="shared" si="0"/>
        <v/>
      </c>
      <c r="F11" s="155" t="str">
        <f>'Calc IDF, HMWSDF &amp; LMWSDF'!P83</f>
        <v/>
      </c>
      <c r="G11" s="155" t="str">
        <f>'Calc IDF, HMWSDF &amp; LMWSDF'!P84</f>
        <v/>
      </c>
      <c r="H11" s="155" t="str">
        <f>'Calc IDF, HMWSDF &amp; LMWSDF'!P85</f>
        <v/>
      </c>
      <c r="I11" s="41" t="str">
        <f>'Calc IDF, HMWSDF &amp; LMWSDF'!P86</f>
        <v/>
      </c>
      <c r="J11" s="66"/>
      <c r="K11" s="155" t="str">
        <f>'Calc IDF, HMWSDF &amp; LMWSDF'!R83</f>
        <v/>
      </c>
      <c r="L11" s="155" t="str">
        <f>'Calc IDF, HMWSDF &amp; LMWSDF'!R84</f>
        <v/>
      </c>
      <c r="M11" s="155" t="str">
        <f>'Calc IDF, HMWSDF &amp; LMWSDF'!R85</f>
        <v/>
      </c>
      <c r="N11" s="41" t="str">
        <f>'Calc IDF, HMWSDF &amp; LMWSDF'!R86</f>
        <v/>
      </c>
      <c r="O11" s="3"/>
    </row>
    <row r="12" spans="1:15" x14ac:dyDescent="0.3">
      <c r="A12" s="1"/>
      <c r="B12" s="3"/>
      <c r="C12" s="90">
        <v>5</v>
      </c>
      <c r="D12" s="140" t="str">
        <f>IF(OR(ISBLANK('Calc IDF, HMWSDF &amp; LMWSDF'!D95)),"",'Calc IDF, HMWSDF &amp; LMWSDF'!D95)</f>
        <v/>
      </c>
      <c r="E12" s="70" t="str">
        <f t="shared" si="0"/>
        <v/>
      </c>
      <c r="F12" s="155" t="str">
        <f>'Calc IDF, HMWSDF &amp; LMWSDF'!P100</f>
        <v/>
      </c>
      <c r="G12" s="155" t="str">
        <f>'Calc IDF, HMWSDF &amp; LMWSDF'!P101</f>
        <v/>
      </c>
      <c r="H12" s="155" t="str">
        <f>'Calc IDF, HMWSDF &amp; LMWSDF'!P102</f>
        <v/>
      </c>
      <c r="I12" s="41" t="str">
        <f>'Calc IDF, HMWSDF &amp; LMWSDF'!P103</f>
        <v/>
      </c>
      <c r="J12" s="66"/>
      <c r="K12" s="155" t="str">
        <f>'Calc IDF, HMWSDF &amp; LMWSDF'!R100</f>
        <v/>
      </c>
      <c r="L12" s="155" t="str">
        <f>'Calc IDF, HMWSDF &amp; LMWSDF'!R101</f>
        <v/>
      </c>
      <c r="M12" s="155" t="str">
        <f>'Calc IDF, HMWSDF &amp; LMWSDF'!R102</f>
        <v/>
      </c>
      <c r="N12" s="41" t="str">
        <f>'Calc IDF, HMWSDF &amp; LMWSDF'!R103</f>
        <v/>
      </c>
      <c r="O12" s="3"/>
    </row>
    <row r="13" spans="1:15" x14ac:dyDescent="0.3">
      <c r="A13" s="1"/>
      <c r="B13" s="3"/>
      <c r="C13" s="90">
        <v>6</v>
      </c>
      <c r="D13" s="140" t="str">
        <f>IF(OR(ISBLANK('Calc IDF, HMWSDF &amp; LMWSDF'!D112)),"",'Calc IDF, HMWSDF &amp; LMWSDF'!D112)</f>
        <v/>
      </c>
      <c r="E13" s="70" t="str">
        <f t="shared" si="0"/>
        <v/>
      </c>
      <c r="F13" s="155" t="str">
        <f>'Calc IDF, HMWSDF &amp; LMWSDF'!P117</f>
        <v/>
      </c>
      <c r="G13" s="155" t="str">
        <f>'Calc IDF, HMWSDF &amp; LMWSDF'!P118</f>
        <v/>
      </c>
      <c r="H13" s="155" t="str">
        <f>'Calc IDF, HMWSDF &amp; LMWSDF'!P119</f>
        <v/>
      </c>
      <c r="I13" s="41" t="str">
        <f>'Calc IDF, HMWSDF &amp; LMWSDF'!P120</f>
        <v/>
      </c>
      <c r="J13" s="66"/>
      <c r="K13" s="155" t="str">
        <f>'Calc IDF, HMWSDF &amp; LMWSDF'!R117</f>
        <v/>
      </c>
      <c r="L13" s="155" t="str">
        <f>'Calc IDF, HMWSDF &amp; LMWSDF'!R118</f>
        <v/>
      </c>
      <c r="M13" s="155" t="str">
        <f>'Calc IDF, HMWSDF &amp; LMWSDF'!R119</f>
        <v/>
      </c>
      <c r="N13" s="41" t="str">
        <f>'Calc IDF, HMWSDF &amp; LMWSDF'!R120</f>
        <v/>
      </c>
      <c r="O13" s="3"/>
    </row>
    <row r="14" spans="1:15" x14ac:dyDescent="0.3">
      <c r="A14" s="1"/>
      <c r="B14" s="3"/>
      <c r="C14" s="90">
        <v>7</v>
      </c>
      <c r="D14" s="140" t="str">
        <f>IF(OR(ISBLANK('Calc IDF, HMWSDF &amp; LMWSDF'!D129)),"",'Calc IDF, HMWSDF &amp; LMWSDF'!D129)</f>
        <v/>
      </c>
      <c r="E14" s="70" t="str">
        <f t="shared" si="0"/>
        <v/>
      </c>
      <c r="F14" s="155" t="str">
        <f>'Calc IDF, HMWSDF &amp; LMWSDF'!P134</f>
        <v/>
      </c>
      <c r="G14" s="155" t="str">
        <f>'Calc IDF, HMWSDF &amp; LMWSDF'!P135</f>
        <v/>
      </c>
      <c r="H14" s="155" t="str">
        <f>'Calc IDF, HMWSDF &amp; LMWSDF'!P136</f>
        <v/>
      </c>
      <c r="I14" s="41" t="str">
        <f>'Calc IDF, HMWSDF &amp; LMWSDF'!P137</f>
        <v/>
      </c>
      <c r="J14" s="66"/>
      <c r="K14" s="155" t="str">
        <f>'Calc IDF, HMWSDF &amp; LMWSDF'!R134</f>
        <v/>
      </c>
      <c r="L14" s="155" t="str">
        <f>'Calc IDF, HMWSDF &amp; LMWSDF'!R135</f>
        <v/>
      </c>
      <c r="M14" s="155" t="str">
        <f>'Calc IDF, HMWSDF &amp; LMWSDF'!R136</f>
        <v/>
      </c>
      <c r="N14" s="41" t="str">
        <f>'Calc IDF, HMWSDF &amp; LMWSDF'!R137</f>
        <v/>
      </c>
      <c r="O14" s="3"/>
    </row>
    <row r="15" spans="1:15" x14ac:dyDescent="0.3">
      <c r="A15" s="1"/>
      <c r="B15" s="3"/>
      <c r="C15" s="90">
        <v>8</v>
      </c>
      <c r="D15" s="140" t="str">
        <f>IF(OR(ISBLANK('Calc IDF, HMWSDF &amp; LMWSDF'!D146)),"",'Calc IDF, HMWSDF &amp; LMWSDF'!D146)</f>
        <v/>
      </c>
      <c r="E15" s="70" t="str">
        <f t="shared" si="0"/>
        <v/>
      </c>
      <c r="F15" s="155" t="str">
        <f>'Calc IDF, HMWSDF &amp; LMWSDF'!P151</f>
        <v/>
      </c>
      <c r="G15" s="155" t="str">
        <f>'Calc IDF, HMWSDF &amp; LMWSDF'!P152</f>
        <v/>
      </c>
      <c r="H15" s="155" t="str">
        <f>'Calc IDF, HMWSDF &amp; LMWSDF'!P153</f>
        <v/>
      </c>
      <c r="I15" s="41" t="str">
        <f>'Calc IDF, HMWSDF &amp; LMWSDF'!P154</f>
        <v/>
      </c>
      <c r="J15" s="66"/>
      <c r="K15" s="155" t="str">
        <f>'Calc IDF, HMWSDF &amp; LMWSDF'!R151</f>
        <v/>
      </c>
      <c r="L15" s="155" t="str">
        <f>'Calc IDF, HMWSDF &amp; LMWSDF'!R152</f>
        <v/>
      </c>
      <c r="M15" s="155" t="str">
        <f>'Calc IDF, HMWSDF &amp; LMWSDF'!R153</f>
        <v/>
      </c>
      <c r="N15" s="41" t="str">
        <f>'Calc IDF, HMWSDF &amp; LMWSDF'!R154</f>
        <v/>
      </c>
      <c r="O15" s="3"/>
    </row>
    <row r="16" spans="1:15" x14ac:dyDescent="0.3">
      <c r="A16" s="1"/>
      <c r="B16" s="3"/>
      <c r="C16" s="90">
        <v>9</v>
      </c>
      <c r="D16" s="140" t="str">
        <f>IF(OR(ISBLANK('Calc IDF, HMWSDF &amp; LMWSDF'!D163)),"",'Calc IDF, HMWSDF &amp; LMWSDF'!D163)</f>
        <v/>
      </c>
      <c r="E16" s="70" t="str">
        <f t="shared" si="0"/>
        <v/>
      </c>
      <c r="F16" s="155" t="str">
        <f>'Calc IDF, HMWSDF &amp; LMWSDF'!P168</f>
        <v/>
      </c>
      <c r="G16" s="155" t="str">
        <f>'Calc IDF, HMWSDF &amp; LMWSDF'!P169</f>
        <v/>
      </c>
      <c r="H16" s="155" t="str">
        <f>'Calc IDF, HMWSDF &amp; LMWSDF'!P170</f>
        <v/>
      </c>
      <c r="I16" s="41" t="str">
        <f>'Calc IDF, HMWSDF &amp; LMWSDF'!P171</f>
        <v/>
      </c>
      <c r="J16" s="66"/>
      <c r="K16" s="155" t="str">
        <f>'Calc IDF, HMWSDF &amp; LMWSDF'!R168</f>
        <v/>
      </c>
      <c r="L16" s="155" t="str">
        <f>'Calc IDF, HMWSDF &amp; LMWSDF'!R169</f>
        <v/>
      </c>
      <c r="M16" s="155" t="str">
        <f>'Calc IDF, HMWSDF &amp; LMWSDF'!R170</f>
        <v/>
      </c>
      <c r="N16" s="41" t="str">
        <f>'Calc IDF, HMWSDF &amp; LMWSDF'!R171</f>
        <v/>
      </c>
      <c r="O16" s="3"/>
    </row>
    <row r="17" spans="1:15" x14ac:dyDescent="0.3">
      <c r="A17" s="1"/>
      <c r="B17" s="3"/>
      <c r="C17" s="90">
        <v>10</v>
      </c>
      <c r="D17" s="140" t="str">
        <f>IF(OR(ISBLANK('Calc IDF, HMWSDF &amp; LMWSDF'!D180)),"",'Calc IDF, HMWSDF &amp; LMWSDF'!D180)</f>
        <v/>
      </c>
      <c r="E17" s="70" t="str">
        <f t="shared" si="0"/>
        <v/>
      </c>
      <c r="F17" s="155" t="str">
        <f>'Calc IDF, HMWSDF &amp; LMWSDF'!P185</f>
        <v/>
      </c>
      <c r="G17" s="155" t="str">
        <f>'Calc IDF, HMWSDF &amp; LMWSDF'!P186</f>
        <v/>
      </c>
      <c r="H17" s="155" t="str">
        <f>'Calc IDF, HMWSDF &amp; LMWSDF'!P187</f>
        <v/>
      </c>
      <c r="I17" s="41" t="str">
        <f>'Calc IDF, HMWSDF &amp; LMWSDF'!P188</f>
        <v/>
      </c>
      <c r="J17" s="66"/>
      <c r="K17" s="155" t="str">
        <f>'Calc IDF, HMWSDF &amp; LMWSDF'!R185</f>
        <v/>
      </c>
      <c r="L17" s="155" t="str">
        <f>'Calc IDF, HMWSDF &amp; LMWSDF'!R186</f>
        <v/>
      </c>
      <c r="M17" s="155" t="str">
        <f>'Calc IDF, HMWSDF &amp; LMWSDF'!R187</f>
        <v/>
      </c>
      <c r="N17" s="41" t="str">
        <f>'Calc IDF, HMWSDF &amp; LMWSDF'!R188</f>
        <v/>
      </c>
      <c r="O17" s="3"/>
    </row>
    <row r="18" spans="1:15" x14ac:dyDescent="0.3">
      <c r="A18" s="1"/>
      <c r="B18" s="3"/>
      <c r="C18" s="90">
        <v>11</v>
      </c>
      <c r="D18" s="140" t="str">
        <f>IF(OR(ISBLANK('Calc IDF, HMWSDF &amp; LMWSDF'!D197)),"",'Calc IDF, HMWSDF &amp; LMWSDF'!D197)</f>
        <v/>
      </c>
      <c r="E18" s="70" t="str">
        <f t="shared" si="0"/>
        <v/>
      </c>
      <c r="F18" s="155" t="str">
        <f>'Calc IDF, HMWSDF &amp; LMWSDF'!P202</f>
        <v/>
      </c>
      <c r="G18" s="155" t="str">
        <f>'Calc IDF, HMWSDF &amp; LMWSDF'!P203</f>
        <v/>
      </c>
      <c r="H18" s="155" t="str">
        <f>'Calc IDF, HMWSDF &amp; LMWSDF'!P204</f>
        <v/>
      </c>
      <c r="I18" s="41" t="str">
        <f>'Calc IDF, HMWSDF &amp; LMWSDF'!P205</f>
        <v/>
      </c>
      <c r="J18" s="66"/>
      <c r="K18" s="155" t="str">
        <f>'Calc IDF, HMWSDF &amp; LMWSDF'!R202</f>
        <v/>
      </c>
      <c r="L18" s="155" t="str">
        <f>'Calc IDF, HMWSDF &amp; LMWSDF'!R203</f>
        <v/>
      </c>
      <c r="M18" s="155" t="str">
        <f>'Calc IDF, HMWSDF &amp; LMWSDF'!R204</f>
        <v/>
      </c>
      <c r="N18" s="41" t="str">
        <f>'Calc IDF, HMWSDF &amp; LMWSDF'!R205</f>
        <v/>
      </c>
      <c r="O18" s="3"/>
    </row>
    <row r="19" spans="1:15" x14ac:dyDescent="0.3">
      <c r="A19" s="1"/>
      <c r="B19" s="3"/>
      <c r="C19" s="90">
        <v>12</v>
      </c>
      <c r="D19" s="140" t="str">
        <f>IF(OR(ISBLANK('Calc IDF, HMWSDF &amp; LMWSDF'!D214)),"",'Calc IDF, HMWSDF &amp; LMWSDF'!D214)</f>
        <v/>
      </c>
      <c r="E19" s="70" t="str">
        <f t="shared" si="0"/>
        <v/>
      </c>
      <c r="F19" s="155" t="str">
        <f>'Calc IDF, HMWSDF &amp; LMWSDF'!P219</f>
        <v/>
      </c>
      <c r="G19" s="155" t="str">
        <f>'Calc IDF, HMWSDF &amp; LMWSDF'!P220</f>
        <v/>
      </c>
      <c r="H19" s="155" t="str">
        <f>'Calc IDF, HMWSDF &amp; LMWSDF'!P221</f>
        <v/>
      </c>
      <c r="I19" s="41" t="str">
        <f>'Calc IDF, HMWSDF &amp; LMWSDF'!P222</f>
        <v/>
      </c>
      <c r="J19" s="66"/>
      <c r="K19" s="155" t="str">
        <f>'Calc IDF, HMWSDF &amp; LMWSDF'!R219</f>
        <v/>
      </c>
      <c r="L19" s="155" t="str">
        <f>'Calc IDF, HMWSDF &amp; LMWSDF'!R220</f>
        <v/>
      </c>
      <c r="M19" s="155" t="str">
        <f>'Calc IDF, HMWSDF &amp; LMWSDF'!R221</f>
        <v/>
      </c>
      <c r="N19" s="41" t="str">
        <f>'Calc IDF, HMWSDF &amp; LMWSDF'!R222</f>
        <v/>
      </c>
      <c r="O19" s="3"/>
    </row>
    <row r="20" spans="1:15" x14ac:dyDescent="0.3">
      <c r="A20" s="1"/>
      <c r="B20" s="3"/>
      <c r="C20" s="90">
        <v>13</v>
      </c>
      <c r="D20" s="140" t="str">
        <f>IF(OR(ISBLANK('Calc IDF, HMWSDF &amp; LMWSDF'!D231)),"",'Calc IDF, HMWSDF &amp; LMWSDF'!D231)</f>
        <v/>
      </c>
      <c r="E20" s="70" t="str">
        <f t="shared" si="0"/>
        <v/>
      </c>
      <c r="F20" s="155" t="str">
        <f>'Calc IDF, HMWSDF &amp; LMWSDF'!P236</f>
        <v/>
      </c>
      <c r="G20" s="155" t="str">
        <f>'Calc IDF, HMWSDF &amp; LMWSDF'!P237</f>
        <v/>
      </c>
      <c r="H20" s="155" t="str">
        <f>'Calc IDF, HMWSDF &amp; LMWSDF'!P238</f>
        <v/>
      </c>
      <c r="I20" s="41" t="str">
        <f>'Calc IDF, HMWSDF &amp; LMWSDF'!P239</f>
        <v/>
      </c>
      <c r="J20" s="93"/>
      <c r="K20" s="155" t="str">
        <f>'Calc IDF, HMWSDF &amp; LMWSDF'!R236</f>
        <v/>
      </c>
      <c r="L20" s="155" t="str">
        <f>'Calc IDF, HMWSDF &amp; LMWSDF'!R237</f>
        <v/>
      </c>
      <c r="M20" s="155" t="str">
        <f>'Calc IDF, HMWSDF &amp; LMWSDF'!R238</f>
        <v/>
      </c>
      <c r="N20" s="41" t="str">
        <f>'Calc IDF, HMWSDF &amp; LMWSDF'!R239</f>
        <v/>
      </c>
      <c r="O20" s="3"/>
    </row>
    <row r="21" spans="1:15" s="71" customFormat="1" x14ac:dyDescent="0.3">
      <c r="A21" s="34"/>
      <c r="B21" s="35"/>
      <c r="C21" s="90">
        <v>14</v>
      </c>
      <c r="D21" s="140" t="str">
        <f>IF(OR(ISBLANK('Calc IDF, HMWSDF &amp; LMWSDF'!D248)),"",'Calc IDF, HMWSDF &amp; LMWSDF'!D248)</f>
        <v/>
      </c>
      <c r="E21" s="70" t="str">
        <f t="shared" si="0"/>
        <v/>
      </c>
      <c r="F21" s="155" t="str">
        <f>'Calc IDF, HMWSDF &amp; LMWSDF'!P253</f>
        <v/>
      </c>
      <c r="G21" s="155" t="str">
        <f>'Calc IDF, HMWSDF &amp; LMWSDF'!P254</f>
        <v/>
      </c>
      <c r="H21" s="155" t="str">
        <f>'Calc IDF, HMWSDF &amp; LMWSDF'!P255</f>
        <v/>
      </c>
      <c r="I21" s="41" t="str">
        <f>'Calc IDF, HMWSDF &amp; LMWSDF'!P256</f>
        <v/>
      </c>
      <c r="J21" s="94"/>
      <c r="K21" s="155" t="str">
        <f>'Calc IDF, HMWSDF &amp; LMWSDF'!R253</f>
        <v/>
      </c>
      <c r="L21" s="155" t="str">
        <f>'Calc IDF, HMWSDF &amp; LMWSDF'!R254</f>
        <v/>
      </c>
      <c r="M21" s="155" t="str">
        <f>'Calc IDF, HMWSDF &amp; LMWSDF'!R255</f>
        <v/>
      </c>
      <c r="N21" s="41" t="str">
        <f>'Calc IDF, HMWSDF &amp; LMWSDF'!R256</f>
        <v/>
      </c>
      <c r="O21" s="36"/>
    </row>
    <row r="22" spans="1:15" s="71" customFormat="1" x14ac:dyDescent="0.3">
      <c r="A22" s="34"/>
      <c r="B22" s="35"/>
      <c r="C22" s="90">
        <v>15</v>
      </c>
      <c r="D22" s="140" t="str">
        <f>IF(OR(ISBLANK('Calc IDF, HMWSDF &amp; LMWSDF'!D265)),"",'Calc IDF, HMWSDF &amp; LMWSDF'!D265)</f>
        <v/>
      </c>
      <c r="E22" s="70" t="str">
        <f t="shared" si="0"/>
        <v/>
      </c>
      <c r="F22" s="155" t="str">
        <f>'Calc IDF, HMWSDF &amp; LMWSDF'!P270</f>
        <v/>
      </c>
      <c r="G22" s="155" t="str">
        <f>'Calc IDF, HMWSDF &amp; LMWSDF'!P271</f>
        <v/>
      </c>
      <c r="H22" s="155" t="str">
        <f>'Calc IDF, HMWSDF &amp; LMWSDF'!P272</f>
        <v/>
      </c>
      <c r="I22" s="41" t="str">
        <f>'Calc IDF, HMWSDF &amp; LMWSDF'!P273</f>
        <v/>
      </c>
      <c r="J22" s="12"/>
      <c r="K22" s="155" t="str">
        <f>'Calc IDF, HMWSDF &amp; LMWSDF'!R270</f>
        <v/>
      </c>
      <c r="L22" s="155" t="str">
        <f>'Calc IDF, HMWSDF &amp; LMWSDF'!R271</f>
        <v/>
      </c>
      <c r="M22" s="155" t="str">
        <f>'Calc IDF, HMWSDF &amp; LMWSDF'!R272</f>
        <v/>
      </c>
      <c r="N22" s="41" t="str">
        <f>'Calc IDF, HMWSDF &amp; LMWSDF'!R273</f>
        <v/>
      </c>
      <c r="O22" s="36"/>
    </row>
    <row r="23" spans="1:15" s="71" customFormat="1" x14ac:dyDescent="0.3">
      <c r="A23" s="34"/>
      <c r="B23" s="35"/>
      <c r="C23" s="90">
        <v>16</v>
      </c>
      <c r="D23" s="140" t="str">
        <f>IF(OR(ISBLANK('Calc IDF, HMWSDF &amp; LMWSDF'!D282)),"",'Calc IDF, HMWSDF &amp; LMWSDF'!D282)</f>
        <v/>
      </c>
      <c r="E23" s="70" t="str">
        <f t="shared" si="0"/>
        <v/>
      </c>
      <c r="F23" s="155" t="str">
        <f>'Calc IDF, HMWSDF &amp; LMWSDF'!P287</f>
        <v/>
      </c>
      <c r="G23" s="155" t="str">
        <f>'Calc IDF, HMWSDF &amp; LMWSDF'!P288</f>
        <v/>
      </c>
      <c r="H23" s="155" t="str">
        <f>'Calc IDF, HMWSDF &amp; LMWSDF'!P289</f>
        <v/>
      </c>
      <c r="I23" s="41" t="str">
        <f>'Calc IDF, HMWSDF &amp; LMWSDF'!P290</f>
        <v/>
      </c>
      <c r="J23" s="66"/>
      <c r="K23" s="155" t="str">
        <f>'Calc IDF, HMWSDF &amp; LMWSDF'!R287</f>
        <v/>
      </c>
      <c r="L23" s="155" t="str">
        <f>'Calc IDF, HMWSDF &amp; LMWSDF'!R288</f>
        <v/>
      </c>
      <c r="M23" s="155" t="str">
        <f>'Calc IDF, HMWSDF &amp; LMWSDF'!R289</f>
        <v/>
      </c>
      <c r="N23" s="41" t="str">
        <f>'Calc IDF, HMWSDF &amp; LMWSDF'!R290</f>
        <v/>
      </c>
      <c r="O23" s="36"/>
    </row>
    <row r="24" spans="1:15" x14ac:dyDescent="0.3">
      <c r="A24" s="1"/>
      <c r="B24" s="3"/>
      <c r="C24" s="3"/>
      <c r="D24" s="3"/>
      <c r="E24" s="8"/>
      <c r="F24" s="3"/>
      <c r="G24" s="3"/>
      <c r="H24" s="33"/>
      <c r="I24" s="33"/>
      <c r="J24" s="33"/>
      <c r="K24" s="33"/>
      <c r="L24" s="33"/>
      <c r="M24" s="33"/>
      <c r="N24" s="33"/>
      <c r="O24" s="3"/>
    </row>
    <row r="25" spans="1:15" x14ac:dyDescent="0.3">
      <c r="A25" s="1"/>
      <c r="B25" s="3"/>
      <c r="C25" s="3"/>
      <c r="D25" s="3"/>
      <c r="E25" s="3"/>
      <c r="F25" s="3"/>
      <c r="G25" s="3"/>
      <c r="H25" s="33"/>
      <c r="I25" s="33"/>
      <c r="J25" s="33"/>
      <c r="K25" s="33"/>
      <c r="L25" s="33"/>
      <c r="M25" s="33"/>
      <c r="N25" s="33"/>
      <c r="O25" s="3"/>
    </row>
    <row r="26" spans="1:15" x14ac:dyDescent="0.3">
      <c r="A26" s="1"/>
      <c r="B26" s="1"/>
      <c r="C26" s="1"/>
      <c r="D26" s="1"/>
      <c r="E26" s="1"/>
      <c r="F26" s="1"/>
      <c r="G26" s="1"/>
      <c r="H26" s="1"/>
      <c r="I26" s="1"/>
      <c r="J26" s="1"/>
      <c r="K26" s="1"/>
      <c r="L26" s="1"/>
      <c r="M26" s="1"/>
      <c r="N26" s="1"/>
      <c r="O26" s="1"/>
    </row>
  </sheetData>
  <sheetProtection password="8E71" sheet="1" objects="1" scenarios="1"/>
  <mergeCells count="2">
    <mergeCell ref="F6:I6"/>
    <mergeCell ref="K6:N6"/>
  </mergeCells>
  <phoneticPr fontId="0" type="noConversion"/>
  <dataValidations count="1">
    <dataValidation allowBlank="1" showInputMessage="1" sqref="J21:J23 C24:N65536 K5:K6 H5:J5 O1:IV1048576 A1:K4 A5:B65536 L1:N5 H7:I23 J7:J19 C5:G23 K7:N23"/>
  </dataValidations>
  <pageMargins left="0.59055118110236227" right="0.59055118110236227" top="0.59055118110236227" bottom="0.98425196850393704" header="0.51181102362204722" footer="0.51181102362204722"/>
  <pageSetup paperSize="9" scale="98" orientation="landscape" horizontalDpi="360" verticalDpi="360" r:id="rId1"/>
  <headerFooter alignWithMargins="0">
    <oddFooter>&amp;LPrinted on &amp;D, 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9</vt:i4>
      </vt:variant>
    </vt:vector>
  </HeadingPairs>
  <TitlesOfParts>
    <vt:vector size="12" baseType="lpstr">
      <vt:lpstr>Instructions</vt:lpstr>
      <vt:lpstr>Calc IDF, HMWSDF &amp; LMWSDF</vt:lpstr>
      <vt:lpstr>Summary IDF, HMWSDF &amp; LMWSDF</vt:lpstr>
      <vt:lpstr>Contact_us</vt:lpstr>
      <vt:lpstr>Instructions</vt:lpstr>
      <vt:lpstr>Method</vt:lpstr>
      <vt:lpstr>'Calc IDF, HMWSDF &amp; LMWSDF'!Print_Area</vt:lpstr>
      <vt:lpstr>Instructions!Print_Area</vt:lpstr>
      <vt:lpstr>'Summary IDF, HMWSDF &amp; LMWSDF'!Print_Area</vt:lpstr>
      <vt:lpstr>'Summary IDF, HMWSDF &amp; LMWSDF'!Print_Titles</vt:lpstr>
      <vt:lpstr>'Summary IDF, HMWSDF &amp; LMWSDF'!use_mega_calculator</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Maciej Peplinski</cp:lastModifiedBy>
  <cp:lastPrinted>2010-06-09T11:40:59Z</cp:lastPrinted>
  <dcterms:created xsi:type="dcterms:W3CDTF">2004-10-05T18:50:23Z</dcterms:created>
  <dcterms:modified xsi:type="dcterms:W3CDTF">2019-09-12T17:01:44Z</dcterms:modified>
</cp:coreProperties>
</file>